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c8d4a5cc8b82e16/Desktop/"/>
    </mc:Choice>
  </mc:AlternateContent>
  <xr:revisionPtr revIDLastSave="23" documentId="8_{D1D15114-6B76-4532-B12D-70F3552C46CF}" xr6:coauthVersionLast="47" xr6:coauthVersionMax="47" xr10:uidLastSave="{7429A1F6-D128-4F1E-8137-3C020C711C8F}"/>
  <bookViews>
    <workbookView xWindow="-120" yWindow="-120" windowWidth="29040" windowHeight="15840" activeTab="2" xr2:uid="{2470E93A-595E-4C75-B0E4-E2348A00F667}"/>
  </bookViews>
  <sheets>
    <sheet name="Recruitment_Data" sheetId="1" r:id="rId1"/>
    <sheet name="Pivot_Analysis" sheetId="3" r:id="rId2"/>
    <sheet name="Recruitment_Dashboard" sheetId="2" r:id="rId3"/>
  </sheets>
  <calcPr calcId="181029"/>
  <pivotCaches>
    <pivotCache cacheId="0" r:id="rId4"/>
  </pivotCaches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8" i="2" l="1"/>
  <c r="Q8" i="2"/>
  <c r="E8" i="2"/>
  <c r="B22" i="3"/>
  <c r="B21" i="3"/>
  <c r="B20" i="3"/>
  <c r="B19" i="3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" i="1"/>
  <c r="K8" i="2" l="1"/>
</calcChain>
</file>

<file path=xl/sharedStrings.xml><?xml version="1.0" encoding="utf-8"?>
<sst xmlns="http://schemas.openxmlformats.org/spreadsheetml/2006/main" count="144" uniqueCount="88">
  <si>
    <t>Requisition ID</t>
  </si>
  <si>
    <t>Department</t>
  </si>
  <si>
    <t>Job Title</t>
  </si>
  <si>
    <t>Request Date</t>
  </si>
  <si>
    <t>Posting Date</t>
  </si>
  <si>
    <t>Source</t>
  </si>
  <si>
    <t>Candidates Applied</t>
  </si>
  <si>
    <t>Candidates Screened</t>
  </si>
  <si>
    <t>Candidates Interviewed</t>
  </si>
  <si>
    <t>Offers Made</t>
  </si>
  <si>
    <t>Offers Accepted</t>
  </si>
  <si>
    <t>Hire Date</t>
  </si>
  <si>
    <t>Recruitment Cost</t>
  </si>
  <si>
    <t>HR</t>
  </si>
  <si>
    <t>HR Officer</t>
  </si>
  <si>
    <t>LinkedIn</t>
  </si>
  <si>
    <t>IT</t>
  </si>
  <si>
    <t>System Analyst</t>
  </si>
  <si>
    <t>Indeed</t>
  </si>
  <si>
    <t>Referral</t>
  </si>
  <si>
    <t>Accountant</t>
  </si>
  <si>
    <t>Finance</t>
  </si>
  <si>
    <t>Operations</t>
  </si>
  <si>
    <t>Supervisor</t>
  </si>
  <si>
    <t>REQ001</t>
  </si>
  <si>
    <t>REQ002</t>
  </si>
  <si>
    <t>REQ003</t>
  </si>
  <si>
    <t>REQ004</t>
  </si>
  <si>
    <t>REQ005</t>
  </si>
  <si>
    <t>Marketing</t>
  </si>
  <si>
    <t>Marketing Specialist</t>
  </si>
  <si>
    <t>Career Page</t>
  </si>
  <si>
    <t>REQ006</t>
  </si>
  <si>
    <t>Network Engineer</t>
  </si>
  <si>
    <t>REQ007</t>
  </si>
  <si>
    <t>Talent Acquisition</t>
  </si>
  <si>
    <t>REQ008</t>
  </si>
  <si>
    <t>Financial Analyst</t>
  </si>
  <si>
    <t>REQ009</t>
  </si>
  <si>
    <t>Coordinator</t>
  </si>
  <si>
    <t>REQ010</t>
  </si>
  <si>
    <t>Helpdesk Support</t>
  </si>
  <si>
    <t>Employee Relations Specialist</t>
  </si>
  <si>
    <t>Business Analyst</t>
  </si>
  <si>
    <t>Finance Manager</t>
  </si>
  <si>
    <t>Project Coordinator</t>
  </si>
  <si>
    <t>Digital Marketing Specialist</t>
  </si>
  <si>
    <t>Frontend Developer</t>
  </si>
  <si>
    <t>Organizational Development Officer</t>
  </si>
  <si>
    <t>Budget Analyst</t>
  </si>
  <si>
    <t>Supply Chain Analyst</t>
  </si>
  <si>
    <t>Marketing Coordinator</t>
  </si>
  <si>
    <t>Backend Developer</t>
  </si>
  <si>
    <t>HR Operations Officer</t>
  </si>
  <si>
    <t>Tax Accountant</t>
  </si>
  <si>
    <t>Facilities Supervisor</t>
  </si>
  <si>
    <t>AI Engineer</t>
  </si>
  <si>
    <t>REQ011</t>
  </si>
  <si>
    <t>REQ012</t>
  </si>
  <si>
    <t>REQ013</t>
  </si>
  <si>
    <t>REQ014</t>
  </si>
  <si>
    <t>REQ015</t>
  </si>
  <si>
    <t>REQ016</t>
  </si>
  <si>
    <t>REQ017</t>
  </si>
  <si>
    <t>REQ018</t>
  </si>
  <si>
    <t>REQ019</t>
  </si>
  <si>
    <t>REQ020</t>
  </si>
  <si>
    <t>REQ021</t>
  </si>
  <si>
    <t>REQ022</t>
  </si>
  <si>
    <t>REQ023</t>
  </si>
  <si>
    <t>REQ024</t>
  </si>
  <si>
    <t>REQ025</t>
  </si>
  <si>
    <t>Time to Fill</t>
  </si>
  <si>
    <t>Hires by Department</t>
  </si>
  <si>
    <t>تسميات الصفوف</t>
  </si>
  <si>
    <t>الإجمالي الكلي</t>
  </si>
  <si>
    <t>عدد من Hire Date</t>
  </si>
  <si>
    <t>Source Effectiveness</t>
  </si>
  <si>
    <t>مجموع من Offers Accepted</t>
  </si>
  <si>
    <t>Recruitment Funnel</t>
  </si>
  <si>
    <t>Total Applied</t>
  </si>
  <si>
    <t>Total Screened</t>
  </si>
  <si>
    <t>Total Interviewed</t>
  </si>
  <si>
    <t>Total Hired</t>
  </si>
  <si>
    <t>REQ026</t>
  </si>
  <si>
    <t>Marketing Exec</t>
  </si>
  <si>
    <t>ERQ027</t>
  </si>
  <si>
    <t>IT Support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</si>
</sst>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2"/>
      <color theme="1"/>
      <name val="Arial"/>
      <family val="2"/>
      <charset val="178"/>
      <scheme val="minor"/>
    </font>
    <font>
      <sz val="8"/>
      <name val="Arial"/>
      <family val="2"/>
      <charset val="178"/>
      <scheme val="minor"/>
    </font>
    <font>
      <sz val="11"/>
      <color theme="1" tint="0.14999847407452621"/>
      <name val="Arial"/>
      <family val="2"/>
      <charset val="17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4" fontId="2" fillId="0" borderId="0" xfId="0" applyNumberFormat="1" applyFont="1"/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2" borderId="0" xfId="0" applyFill="1"/>
    <xf numFmtId="9" fontId="0" fillId="2" borderId="0" xfId="1" applyFont="1" applyFill="1"/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2" borderId="0" xfId="0" applyFont="1" applyFill="1"/>
    <xf numFmtId="9" fontId="4" fillId="2" borderId="0" xfId="1" applyFont="1" applyFill="1"/>
    <xf numFmtId="0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</cellXfs>
  <cellStyles count="2">
    <cellStyle name="Percent" xfId="1" builtinId="5"/>
    <cellStyle name="عادي" xfId="0" builtinId="0"/>
  </cellStyles>
  <dxfs count="16">
    <dxf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178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178"/>
        <scheme val="minor"/>
      </font>
      <numFmt numFmtId="19" formatCode="dd/mm/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178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178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178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178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178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178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178"/>
        <scheme val="minor"/>
      </font>
      <numFmt numFmtId="19" formatCode="dd/mm/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178"/>
        <scheme val="minor"/>
      </font>
      <numFmt numFmtId="19" formatCode="dd/mm/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178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178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178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178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178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Pivot_Analysis!$B$18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Pivot_Analysis!$A$19:$A$22</c:f>
              <c:strCache>
                <c:ptCount val="4"/>
                <c:pt idx="0">
                  <c:v>Total Applied</c:v>
                </c:pt>
                <c:pt idx="1">
                  <c:v>Total Screened</c:v>
                </c:pt>
                <c:pt idx="2">
                  <c:v>Total Interviewed</c:v>
                </c:pt>
                <c:pt idx="3">
                  <c:v>Total Hired</c:v>
                </c:pt>
              </c:strCache>
            </c:strRef>
          </c:cat>
          <c:val>
            <c:numRef>
              <c:f>Pivot_Analysis!$B$19:$B$22</c:f>
              <c:numCache>
                <c:formatCode>General</c:formatCode>
                <c:ptCount val="4"/>
                <c:pt idx="0">
                  <c:v>1370</c:v>
                </c:pt>
                <c:pt idx="1">
                  <c:v>580</c:v>
                </c:pt>
                <c:pt idx="2">
                  <c:v>234</c:v>
                </c:pt>
                <c:pt idx="3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8F-4DF4-9261-10BE4E8F9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[Final.xlsx]Pivot_Analysis!PivotTable2</c:name>
    <c:fmtId val="6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ar-SA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Pivot_Analysis!$B$11</c:f>
              <c:strCache>
                <c:ptCount val="1"/>
                <c:pt idx="0">
                  <c:v>الإجمالي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Pivot_Analysis!$A$12:$A$16</c:f>
              <c:strCache>
                <c:ptCount val="4"/>
                <c:pt idx="0">
                  <c:v>Career Page</c:v>
                </c:pt>
                <c:pt idx="1">
                  <c:v>Indeed</c:v>
                </c:pt>
                <c:pt idx="2">
                  <c:v>LinkedIn</c:v>
                </c:pt>
                <c:pt idx="3">
                  <c:v>Referral</c:v>
                </c:pt>
              </c:strCache>
            </c:strRef>
          </c:cat>
          <c:val>
            <c:numRef>
              <c:f>Pivot_Analysis!$B$12:$B$16</c:f>
              <c:numCache>
                <c:formatCode>General</c:formatCode>
                <c:ptCount val="4"/>
                <c:pt idx="0">
                  <c:v>4</c:v>
                </c:pt>
                <c:pt idx="1">
                  <c:v>7</c:v>
                </c:pt>
                <c:pt idx="2">
                  <c:v>17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C3-4F09-8E6B-99B340A4CA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6909656"/>
        <c:axId val="566905336"/>
      </c:barChart>
      <c:catAx>
        <c:axId val="56690965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566905336"/>
        <c:crosses val="autoZero"/>
        <c:auto val="1"/>
        <c:lblAlgn val="ctr"/>
        <c:lblOffset val="100"/>
        <c:noMultiLvlLbl val="0"/>
      </c:catAx>
      <c:valAx>
        <c:axId val="56690533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566909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[Final.xlsx]Pivot_Analysis!PivotTable1</c:name>
    <c:fmtId val="2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Hires by Department</a:t>
            </a:r>
            <a:endParaRPr lang="ar-S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ar-SA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ar-SA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ar-SA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Pivot_Analysis!$B$2</c:f>
              <c:strCache>
                <c:ptCount val="1"/>
                <c:pt idx="0">
                  <c:v>الإجمالي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Pivot_Analysis!$A$3:$A$8</c:f>
              <c:strCache>
                <c:ptCount val="5"/>
                <c:pt idx="0">
                  <c:v>Finance</c:v>
                </c:pt>
                <c:pt idx="1">
                  <c:v>HR</c:v>
                </c:pt>
                <c:pt idx="2">
                  <c:v>IT</c:v>
                </c:pt>
                <c:pt idx="3">
                  <c:v>Marketing</c:v>
                </c:pt>
                <c:pt idx="4">
                  <c:v>Operations</c:v>
                </c:pt>
              </c:strCache>
            </c:strRef>
          </c:cat>
          <c:val>
            <c:numRef>
              <c:f>Pivot_Analysis!$B$3:$B$8</c:f>
              <c:numCache>
                <c:formatCode>General</c:formatCode>
                <c:ptCount val="5"/>
                <c:pt idx="0">
                  <c:v>5</c:v>
                </c:pt>
                <c:pt idx="1">
                  <c:v>5</c:v>
                </c:pt>
                <c:pt idx="2">
                  <c:v>7</c:v>
                </c:pt>
                <c:pt idx="3">
                  <c:v>3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BB-4898-AEA6-6999DA3AF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6858368"/>
        <c:axId val="526859088"/>
      </c:barChart>
      <c:catAx>
        <c:axId val="52685836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526859088"/>
        <c:crosses val="autoZero"/>
        <c:auto val="1"/>
        <c:lblAlgn val="ctr"/>
        <c:lblOffset val="100"/>
        <c:noMultiLvlLbl val="0"/>
      </c:catAx>
      <c:valAx>
        <c:axId val="52685908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526858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bg1"/>
          </a:solidFill>
        </a:defRPr>
      </a:pPr>
      <a:endParaRPr lang="ar-SA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[Final.xlsx]Pivot_Analysis!PivotTable2</c:name>
    <c:fmtId val="9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ln>
                  <a:noFill/>
                </a:ln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Source Effectiveness</a:t>
            </a:r>
            <a:endParaRPr lang="ar-S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ln>
                <a:noFill/>
              </a:ln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ln>
                    <a:noFill/>
                  </a:ln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ar-SA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ln>
                    <a:noFill/>
                  </a:ln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ar-SA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ln>
                    <a:noFill/>
                  </a:ln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ar-SA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Pivot_Analysis!$B$11</c:f>
              <c:strCache>
                <c:ptCount val="1"/>
                <c:pt idx="0">
                  <c:v>الإجمالي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Pivot_Analysis!$A$12:$A$16</c:f>
              <c:strCache>
                <c:ptCount val="4"/>
                <c:pt idx="0">
                  <c:v>Career Page</c:v>
                </c:pt>
                <c:pt idx="1">
                  <c:v>Indeed</c:v>
                </c:pt>
                <c:pt idx="2">
                  <c:v>LinkedIn</c:v>
                </c:pt>
                <c:pt idx="3">
                  <c:v>Referral</c:v>
                </c:pt>
              </c:strCache>
            </c:strRef>
          </c:cat>
          <c:val>
            <c:numRef>
              <c:f>Pivot_Analysis!$B$12:$B$16</c:f>
              <c:numCache>
                <c:formatCode>General</c:formatCode>
                <c:ptCount val="4"/>
                <c:pt idx="0">
                  <c:v>4</c:v>
                </c:pt>
                <c:pt idx="1">
                  <c:v>7</c:v>
                </c:pt>
                <c:pt idx="2">
                  <c:v>17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C5-432F-BF4A-C9B419990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6909656"/>
        <c:axId val="566905336"/>
      </c:barChart>
      <c:catAx>
        <c:axId val="56690965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566905336"/>
        <c:crosses val="autoZero"/>
        <c:auto val="1"/>
        <c:lblAlgn val="ctr"/>
        <c:lblOffset val="100"/>
        <c:noMultiLvlLbl val="0"/>
      </c:catAx>
      <c:valAx>
        <c:axId val="56690533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566909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ln>
            <a:noFill/>
          </a:ln>
          <a:solidFill>
            <a:schemeClr val="bg1"/>
          </a:solidFill>
        </a:defRPr>
      </a:pPr>
      <a:endParaRPr lang="ar-SA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Pivot_Analysis!$B$18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C50-41B3-951E-9F20AB99BB0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C50-41B3-951E-9F20AB99BB0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C50-41B3-951E-9F20AB99BB0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C50-41B3-951E-9F20AB99BB0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Pivot_Analysis!$A$19:$A$22</c:f>
              <c:strCache>
                <c:ptCount val="4"/>
                <c:pt idx="0">
                  <c:v>Total Applied</c:v>
                </c:pt>
                <c:pt idx="1">
                  <c:v>Total Screened</c:v>
                </c:pt>
                <c:pt idx="2">
                  <c:v>Total Interviewed</c:v>
                </c:pt>
                <c:pt idx="3">
                  <c:v>Total Hired</c:v>
                </c:pt>
              </c:strCache>
            </c:strRef>
          </c:cat>
          <c:val>
            <c:numRef>
              <c:f>Pivot_Analysis!$B$19:$B$22</c:f>
              <c:numCache>
                <c:formatCode>General</c:formatCode>
                <c:ptCount val="4"/>
                <c:pt idx="0">
                  <c:v>1370</c:v>
                </c:pt>
                <c:pt idx="1">
                  <c:v>580</c:v>
                </c:pt>
                <c:pt idx="2">
                  <c:v>234</c:v>
                </c:pt>
                <c:pt idx="3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C50-41B3-951E-9F20AB99BB0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1024030424675058E-2"/>
          <c:y val="0.81923410939065078"/>
          <c:w val="0.97279397549845426"/>
          <c:h val="0.156596698653312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bg1"/>
          </a:solidFill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681037</xdr:colOff>
      <xdr:row>16</xdr:row>
      <xdr:rowOff>109537</xdr:rowOff>
    </xdr:from>
    <xdr:to>
      <xdr:col>9</xdr:col>
      <xdr:colOff>452437</xdr:colOff>
      <xdr:row>31</xdr:row>
      <xdr:rowOff>138112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B1913CD0-374D-BBEE-05C6-91AF1A7771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681037</xdr:colOff>
      <xdr:row>0</xdr:row>
      <xdr:rowOff>157162</xdr:rowOff>
    </xdr:from>
    <xdr:to>
      <xdr:col>9</xdr:col>
      <xdr:colOff>452437</xdr:colOff>
      <xdr:row>16</xdr:row>
      <xdr:rowOff>4762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D4C21C3A-D9A2-D75F-2E17-52D2E5030E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381000</xdr:colOff>
      <xdr:row>20</xdr:row>
      <xdr:rowOff>171450</xdr:rowOff>
    </xdr:from>
    <xdr:to>
      <xdr:col>25</xdr:col>
      <xdr:colOff>409575</xdr:colOff>
      <xdr:row>39</xdr:row>
      <xdr:rowOff>38100</xdr:rowOff>
    </xdr:to>
    <xdr:graphicFrame macro="">
      <xdr:nvGraphicFramePr>
        <xdr:cNvPr id="2" name="التعيينات حسب القسم">
          <a:extLst>
            <a:ext uri="{FF2B5EF4-FFF2-40B4-BE49-F238E27FC236}">
              <a16:creationId xmlns:a16="http://schemas.microsoft.com/office/drawing/2014/main" id="{B47175DA-B2F5-4B65-85F0-AEECCA7579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276225</xdr:colOff>
      <xdr:row>20</xdr:row>
      <xdr:rowOff>161925</xdr:rowOff>
    </xdr:from>
    <xdr:to>
      <xdr:col>8</xdr:col>
      <xdr:colOff>85725</xdr:colOff>
      <xdr:row>39</xdr:row>
      <xdr:rowOff>66675</xdr:rowOff>
    </xdr:to>
    <xdr:graphicFrame macro="">
      <xdr:nvGraphicFramePr>
        <xdr:cNvPr id="5" name="مخطط 4">
          <a:extLst>
            <a:ext uri="{FF2B5EF4-FFF2-40B4-BE49-F238E27FC236}">
              <a16:creationId xmlns:a16="http://schemas.microsoft.com/office/drawing/2014/main" id="{254AB146-F8AD-4B92-AE67-62FF75BECD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539932</xdr:colOff>
      <xdr:row>11</xdr:row>
      <xdr:rowOff>76199</xdr:rowOff>
    </xdr:from>
    <xdr:to>
      <xdr:col>5</xdr:col>
      <xdr:colOff>552450</xdr:colOff>
      <xdr:row>18</xdr:row>
      <xdr:rowOff>142875</xdr:rowOff>
    </xdr:to>
    <xdr:sp macro="" textlink="">
      <xdr:nvSpPr>
        <xdr:cNvPr id="6" name="مستطيل: زوايا مستديرة 5">
          <a:extLst>
            <a:ext uri="{FF2B5EF4-FFF2-40B4-BE49-F238E27FC236}">
              <a16:creationId xmlns:a16="http://schemas.microsoft.com/office/drawing/2014/main" id="{B72EC9A9-DBD7-5ECD-402B-134B5B5EAB58}"/>
            </a:ext>
          </a:extLst>
        </xdr:cNvPr>
        <xdr:cNvSpPr/>
      </xdr:nvSpPr>
      <xdr:spPr>
        <a:xfrm>
          <a:off x="1225732" y="2066924"/>
          <a:ext cx="2755718" cy="1333501"/>
        </a:xfrm>
        <a:prstGeom prst="roundRect">
          <a:avLst/>
        </a:prstGeom>
        <a:solidFill>
          <a:schemeClr val="accent3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ctr" rtl="0"/>
          <a:endParaRPr lang="en-US" sz="800" b="1">
            <a:solidFill>
              <a:schemeClr val="tx1"/>
            </a:solidFill>
          </a:endParaRPr>
        </a:p>
        <a:p>
          <a:pPr algn="ctr" rtl="0"/>
          <a:r>
            <a:rPr lang="en-US" sz="1800" b="1">
              <a:solidFill>
                <a:schemeClr val="tx1"/>
              </a:solidFill>
            </a:rPr>
            <a:t>Total Hires</a:t>
          </a:r>
          <a:r>
            <a:rPr lang="ar-SA" sz="1800"/>
            <a:t>✅</a:t>
          </a:r>
          <a:r>
            <a:rPr lang="ar-SA" sz="1800" b="1">
              <a:solidFill>
                <a:schemeClr val="tx1"/>
              </a:solidFill>
            </a:rPr>
            <a:t> </a:t>
          </a:r>
          <a:r>
            <a:rPr lang="en-US" sz="1800" b="1">
              <a:solidFill>
                <a:schemeClr val="tx1"/>
              </a:solidFill>
            </a:rPr>
            <a:t> </a:t>
          </a:r>
          <a:endParaRPr lang="ar-SA" sz="1800" b="1">
            <a:solidFill>
              <a:schemeClr val="tx1"/>
            </a:solidFill>
          </a:endParaRPr>
        </a:p>
      </xdr:txBody>
    </xdr:sp>
    <xdr:clientData/>
  </xdr:twoCellAnchor>
  <xdr:twoCellAnchor>
    <xdr:from>
      <xdr:col>20</xdr:col>
      <xdr:colOff>120832</xdr:colOff>
      <xdr:row>11</xdr:row>
      <xdr:rowOff>104774</xdr:rowOff>
    </xdr:from>
    <xdr:to>
      <xdr:col>24</xdr:col>
      <xdr:colOff>133350</xdr:colOff>
      <xdr:row>18</xdr:row>
      <xdr:rowOff>171450</xdr:rowOff>
    </xdr:to>
    <xdr:sp macro="" textlink="">
      <xdr:nvSpPr>
        <xdr:cNvPr id="7" name="مستطيل: زوايا مستديرة 6">
          <a:extLst>
            <a:ext uri="{FF2B5EF4-FFF2-40B4-BE49-F238E27FC236}">
              <a16:creationId xmlns:a16="http://schemas.microsoft.com/office/drawing/2014/main" id="{73A0872D-A8C1-4354-BE26-0955549C7B6F}"/>
            </a:ext>
          </a:extLst>
        </xdr:cNvPr>
        <xdr:cNvSpPr/>
      </xdr:nvSpPr>
      <xdr:spPr>
        <a:xfrm>
          <a:off x="13836832" y="2095499"/>
          <a:ext cx="2755718" cy="1333501"/>
        </a:xfrm>
        <a:prstGeom prst="roundRect">
          <a:avLst/>
        </a:prstGeom>
        <a:solidFill>
          <a:schemeClr val="accent3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ctr"/>
          <a:endParaRPr lang="ar-SA" sz="1050" b="1">
            <a:solidFill>
              <a:schemeClr val="tx1"/>
            </a:solidFill>
          </a:endParaRPr>
        </a:p>
        <a:p>
          <a:pPr algn="ctr"/>
          <a:r>
            <a:rPr lang="en-US" sz="1600" b="1">
              <a:solidFill>
                <a:schemeClr val="tx1"/>
              </a:solidFill>
            </a:rPr>
            <a:t>Offer Acceptance Rate</a:t>
          </a:r>
          <a:r>
            <a:rPr lang="ar-SA" sz="1600"/>
            <a:t>🎯</a:t>
          </a:r>
          <a:r>
            <a:rPr lang="en-US" sz="1600" b="1">
              <a:solidFill>
                <a:schemeClr val="tx1"/>
              </a:solidFill>
            </a:rPr>
            <a:t> </a:t>
          </a:r>
          <a:endParaRPr lang="ar-SA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187507</xdr:colOff>
      <xdr:row>11</xdr:row>
      <xdr:rowOff>104774</xdr:rowOff>
    </xdr:from>
    <xdr:to>
      <xdr:col>18</xdr:col>
      <xdr:colOff>200025</xdr:colOff>
      <xdr:row>18</xdr:row>
      <xdr:rowOff>171450</xdr:rowOff>
    </xdr:to>
    <xdr:sp macro="" textlink="">
      <xdr:nvSpPr>
        <xdr:cNvPr id="8" name="مستطيل: زوايا مستديرة 7">
          <a:extLst>
            <a:ext uri="{FF2B5EF4-FFF2-40B4-BE49-F238E27FC236}">
              <a16:creationId xmlns:a16="http://schemas.microsoft.com/office/drawing/2014/main" id="{6E0819D0-C1DB-4F68-B5D8-2D18F8F2579A}"/>
            </a:ext>
          </a:extLst>
        </xdr:cNvPr>
        <xdr:cNvSpPr/>
      </xdr:nvSpPr>
      <xdr:spPr>
        <a:xfrm>
          <a:off x="9788707" y="2095499"/>
          <a:ext cx="2755718" cy="1333501"/>
        </a:xfrm>
        <a:prstGeom prst="roundRect">
          <a:avLst/>
        </a:prstGeom>
        <a:solidFill>
          <a:schemeClr val="accent3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ctr" rtl="0"/>
          <a:endParaRPr lang="en-US" sz="1050" b="1">
            <a:solidFill>
              <a:schemeClr val="tx1"/>
            </a:solidFill>
          </a:endParaRPr>
        </a:p>
        <a:p>
          <a:pPr algn="ctr" rtl="0"/>
          <a:r>
            <a:rPr lang="en-US" sz="1600" b="1">
              <a:solidFill>
                <a:schemeClr val="tx1"/>
              </a:solidFill>
            </a:rPr>
            <a:t>Total Recruitment Cost</a:t>
          </a:r>
          <a:r>
            <a:rPr lang="ar-SA" sz="1600"/>
            <a:t>💼</a:t>
          </a:r>
          <a:r>
            <a:rPr lang="en-US" sz="1600" b="1">
              <a:solidFill>
                <a:schemeClr val="tx1"/>
              </a:solidFill>
            </a:rPr>
            <a:t> </a:t>
          </a:r>
          <a:endParaRPr lang="ar-SA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54157</xdr:colOff>
      <xdr:row>11</xdr:row>
      <xdr:rowOff>114299</xdr:rowOff>
    </xdr:from>
    <xdr:to>
      <xdr:col>12</xdr:col>
      <xdr:colOff>66675</xdr:colOff>
      <xdr:row>19</xdr:row>
      <xdr:rowOff>0</xdr:rowOff>
    </xdr:to>
    <xdr:sp macro="" textlink="">
      <xdr:nvSpPr>
        <xdr:cNvPr id="9" name="مستطيل: زوايا مستديرة 8">
          <a:extLst>
            <a:ext uri="{FF2B5EF4-FFF2-40B4-BE49-F238E27FC236}">
              <a16:creationId xmlns:a16="http://schemas.microsoft.com/office/drawing/2014/main" id="{A8C746DA-7F59-4050-A638-A890923480A6}"/>
            </a:ext>
          </a:extLst>
        </xdr:cNvPr>
        <xdr:cNvSpPr/>
      </xdr:nvSpPr>
      <xdr:spPr>
        <a:xfrm>
          <a:off x="5540557" y="2105024"/>
          <a:ext cx="2755718" cy="1333501"/>
        </a:xfrm>
        <a:prstGeom prst="roundRect">
          <a:avLst/>
        </a:prstGeom>
        <a:solidFill>
          <a:schemeClr val="accent3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ctr" rtl="0"/>
          <a:endParaRPr lang="en-US" sz="1050" b="1">
            <a:solidFill>
              <a:schemeClr val="tx1"/>
            </a:solidFill>
          </a:endParaRPr>
        </a:p>
        <a:p>
          <a:pPr algn="ctr" rtl="0"/>
          <a:r>
            <a:rPr lang="en-US" sz="1600" b="1">
              <a:solidFill>
                <a:schemeClr val="tx1"/>
              </a:solidFill>
            </a:rPr>
            <a:t>Avg</a:t>
          </a:r>
          <a:r>
            <a:rPr lang="en-US" sz="1600" b="1" baseline="0">
              <a:solidFill>
                <a:schemeClr val="tx1"/>
              </a:solidFill>
            </a:rPr>
            <a:t> Time To Fill (Days) </a:t>
          </a:r>
          <a:r>
            <a:rPr lang="ar-SA" sz="1600"/>
            <a:t>📊</a:t>
          </a:r>
          <a:endParaRPr lang="ar-SA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57150</xdr:colOff>
      <xdr:row>14</xdr:row>
      <xdr:rowOff>38100</xdr:rowOff>
    </xdr:from>
    <xdr:to>
      <xdr:col>5</xdr:col>
      <xdr:colOff>342900</xdr:colOff>
      <xdr:row>18</xdr:row>
      <xdr:rowOff>28575</xdr:rowOff>
    </xdr:to>
    <xdr:sp macro="" textlink="E8">
      <xdr:nvSpPr>
        <xdr:cNvPr id="10" name="مربع نص 9">
          <a:extLst>
            <a:ext uri="{FF2B5EF4-FFF2-40B4-BE49-F238E27FC236}">
              <a16:creationId xmlns:a16="http://schemas.microsoft.com/office/drawing/2014/main" id="{A79F43EB-D36A-9198-B1D7-3A1B07872EB7}"/>
            </a:ext>
          </a:extLst>
        </xdr:cNvPr>
        <xdr:cNvSpPr txBox="1"/>
      </xdr:nvSpPr>
      <xdr:spPr>
        <a:xfrm>
          <a:off x="1428750" y="2571750"/>
          <a:ext cx="234315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/>
          <a:fld id="{04C34551-43FF-4D9A-8A29-E541D1E2040E}" type="TxLink">
            <a:rPr lang="en-US" sz="3000" b="0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27</a:t>
          </a:fld>
          <a:endParaRPr lang="ar-SA" sz="3000"/>
        </a:p>
      </xdr:txBody>
    </xdr:sp>
    <xdr:clientData/>
  </xdr:twoCellAnchor>
  <xdr:twoCellAnchor>
    <xdr:from>
      <xdr:col>20</xdr:col>
      <xdr:colOff>352425</xdr:colOff>
      <xdr:row>14</xdr:row>
      <xdr:rowOff>95250</xdr:rowOff>
    </xdr:from>
    <xdr:to>
      <xdr:col>23</xdr:col>
      <xdr:colOff>638175</xdr:colOff>
      <xdr:row>18</xdr:row>
      <xdr:rowOff>85725</xdr:rowOff>
    </xdr:to>
    <xdr:sp macro="" textlink="W8">
      <xdr:nvSpPr>
        <xdr:cNvPr id="11" name="مربع نص 10">
          <a:extLst>
            <a:ext uri="{FF2B5EF4-FFF2-40B4-BE49-F238E27FC236}">
              <a16:creationId xmlns:a16="http://schemas.microsoft.com/office/drawing/2014/main" id="{F5F3B7FA-5EFC-4A24-868D-1BB1A5C8BCF1}"/>
            </a:ext>
          </a:extLst>
        </xdr:cNvPr>
        <xdr:cNvSpPr txBox="1"/>
      </xdr:nvSpPr>
      <xdr:spPr>
        <a:xfrm>
          <a:off x="14068425" y="2628900"/>
          <a:ext cx="234315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/>
          <a:fld id="{F5C4FCB1-2996-4425-B4E3-D99B39AC625D}" type="TxLink">
            <a:rPr lang="en-US" sz="3000" b="0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62%</a:t>
          </a:fld>
          <a:endParaRPr lang="ar-SA" sz="3000"/>
        </a:p>
      </xdr:txBody>
    </xdr:sp>
    <xdr:clientData/>
  </xdr:twoCellAnchor>
  <xdr:twoCellAnchor>
    <xdr:from>
      <xdr:col>14</xdr:col>
      <xdr:colOff>409575</xdr:colOff>
      <xdr:row>14</xdr:row>
      <xdr:rowOff>104775</xdr:rowOff>
    </xdr:from>
    <xdr:to>
      <xdr:col>18</xdr:col>
      <xdr:colOff>9525</xdr:colOff>
      <xdr:row>18</xdr:row>
      <xdr:rowOff>95250</xdr:rowOff>
    </xdr:to>
    <xdr:sp macro="" textlink="Q8">
      <xdr:nvSpPr>
        <xdr:cNvPr id="12" name="مربع نص 11">
          <a:extLst>
            <a:ext uri="{FF2B5EF4-FFF2-40B4-BE49-F238E27FC236}">
              <a16:creationId xmlns:a16="http://schemas.microsoft.com/office/drawing/2014/main" id="{5DECD225-676C-4726-9A38-B23A10CBC2EB}"/>
            </a:ext>
          </a:extLst>
        </xdr:cNvPr>
        <xdr:cNvSpPr txBox="1"/>
      </xdr:nvSpPr>
      <xdr:spPr>
        <a:xfrm>
          <a:off x="10010775" y="2638425"/>
          <a:ext cx="234315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/>
          <a:fld id="{E6BCDE20-F6E4-44BB-9287-2F27856ECB00}" type="TxLink">
            <a:rPr lang="en-US" sz="3000" b="0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110900</a:t>
          </a:fld>
          <a:endParaRPr lang="ar-SA" sz="3000"/>
        </a:p>
      </xdr:txBody>
    </xdr:sp>
    <xdr:clientData/>
  </xdr:twoCellAnchor>
  <xdr:twoCellAnchor>
    <xdr:from>
      <xdr:col>8</xdr:col>
      <xdr:colOff>247650</xdr:colOff>
      <xdr:row>14</xdr:row>
      <xdr:rowOff>114300</xdr:rowOff>
    </xdr:from>
    <xdr:to>
      <xdr:col>11</xdr:col>
      <xdr:colOff>533400</xdr:colOff>
      <xdr:row>18</xdr:row>
      <xdr:rowOff>104775</xdr:rowOff>
    </xdr:to>
    <xdr:sp macro="" textlink="K8">
      <xdr:nvSpPr>
        <xdr:cNvPr id="13" name="مربع نص 12">
          <a:extLst>
            <a:ext uri="{FF2B5EF4-FFF2-40B4-BE49-F238E27FC236}">
              <a16:creationId xmlns:a16="http://schemas.microsoft.com/office/drawing/2014/main" id="{62CEB440-CE8A-4F38-AE29-F81AF2843CA1}"/>
            </a:ext>
          </a:extLst>
        </xdr:cNvPr>
        <xdr:cNvSpPr txBox="1"/>
      </xdr:nvSpPr>
      <xdr:spPr>
        <a:xfrm>
          <a:off x="5734050" y="2647950"/>
          <a:ext cx="234315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/>
          <a:fld id="{18BFAF60-CB50-49FB-850C-FCA8A8CF0FDD}" type="TxLink">
            <a:rPr lang="en-US" sz="3000" b="0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26.2962963</a:t>
          </a:fld>
          <a:endParaRPr lang="ar-SA" sz="3000"/>
        </a:p>
      </xdr:txBody>
    </xdr:sp>
    <xdr:clientData/>
  </xdr:twoCellAnchor>
  <xdr:twoCellAnchor>
    <xdr:from>
      <xdr:col>9</xdr:col>
      <xdr:colOff>323850</xdr:colOff>
      <xdr:row>21</xdr:row>
      <xdr:rowOff>85725</xdr:rowOff>
    </xdr:from>
    <xdr:to>
      <xdr:col>16</xdr:col>
      <xdr:colOff>619125</xdr:colOff>
      <xdr:row>38</xdr:row>
      <xdr:rowOff>161924</xdr:rowOff>
    </xdr:to>
    <xdr:graphicFrame macro="">
      <xdr:nvGraphicFramePr>
        <xdr:cNvPr id="14" name="مخطط 13">
          <a:extLst>
            <a:ext uri="{FF2B5EF4-FFF2-40B4-BE49-F238E27FC236}">
              <a16:creationId xmlns:a16="http://schemas.microsoft.com/office/drawing/2014/main" id="{9D20599E-8085-49D8-8423-CE6E8C6E68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266701</xdr:colOff>
      <xdr:row>21</xdr:row>
      <xdr:rowOff>9525</xdr:rowOff>
    </xdr:from>
    <xdr:to>
      <xdr:col>14</xdr:col>
      <xdr:colOff>514351</xdr:colOff>
      <xdr:row>22</xdr:row>
      <xdr:rowOff>152400</xdr:rowOff>
    </xdr:to>
    <xdr:sp macro="" textlink="">
      <xdr:nvSpPr>
        <xdr:cNvPr id="15" name="مربع نص 14">
          <a:extLst>
            <a:ext uri="{FF2B5EF4-FFF2-40B4-BE49-F238E27FC236}">
              <a16:creationId xmlns:a16="http://schemas.microsoft.com/office/drawing/2014/main" id="{C010F2DE-D8F4-4409-A737-984487EAA9BC}"/>
            </a:ext>
          </a:extLst>
        </xdr:cNvPr>
        <xdr:cNvSpPr txBox="1"/>
      </xdr:nvSpPr>
      <xdr:spPr>
        <a:xfrm>
          <a:off x="7810501" y="3810000"/>
          <a:ext cx="2305050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/>
          <a:r>
            <a:rPr lang="en-US" sz="1400">
              <a:solidFill>
                <a:schemeClr val="bg1"/>
              </a:solidFill>
            </a:rPr>
            <a:t>Recruitment Funnel</a:t>
          </a:r>
          <a:endParaRPr lang="ar-SA" sz="1400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628650</xdr:colOff>
      <xdr:row>3</xdr:row>
      <xdr:rowOff>57150</xdr:rowOff>
    </xdr:from>
    <xdr:to>
      <xdr:col>20</xdr:col>
      <xdr:colOff>180975</xdr:colOff>
      <xdr:row>10</xdr:row>
      <xdr:rowOff>38100</xdr:rowOff>
    </xdr:to>
    <xdr:sp macro="" textlink="">
      <xdr:nvSpPr>
        <xdr:cNvPr id="16" name="مستطيل 15">
          <a:extLst>
            <a:ext uri="{FF2B5EF4-FFF2-40B4-BE49-F238E27FC236}">
              <a16:creationId xmlns:a16="http://schemas.microsoft.com/office/drawing/2014/main" id="{D363BAAE-9314-BDAC-1AAB-EB37BD1B844B}"/>
            </a:ext>
          </a:extLst>
        </xdr:cNvPr>
        <xdr:cNvSpPr/>
      </xdr:nvSpPr>
      <xdr:spPr>
        <a:xfrm>
          <a:off x="4057650" y="600075"/>
          <a:ext cx="9839325" cy="12477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/>
          <a:r>
            <a:rPr lang="en-US" sz="4400"/>
            <a:t>Recruitment Performance Dashboard</a:t>
          </a:r>
          <a:endParaRPr lang="ar-SA" sz="44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hamer Alshehri" refreshedDate="46066.207222916666" createdVersion="8" refreshedVersion="8" minRefreshableVersion="3" recordCount="25" xr:uid="{49CB9481-B3F5-4BFD-886B-423345B68457}">
  <cacheSource type="worksheet">
    <worksheetSource name="Recruitment_Data"/>
  </cacheSource>
  <cacheFields count="14">
    <cacheField name="Requisition ID" numFmtId="0">
      <sharedItems/>
    </cacheField>
    <cacheField name="Department" numFmtId="0">
      <sharedItems count="5">
        <s v="HR"/>
        <s v="IT"/>
        <s v="Finance"/>
        <s v="Operations"/>
        <s v="Marketing"/>
      </sharedItems>
    </cacheField>
    <cacheField name="Job Title" numFmtId="0">
      <sharedItems/>
    </cacheField>
    <cacheField name="Request Date" numFmtId="14">
      <sharedItems containsSemiMixedTypes="0" containsNonDate="0" containsDate="1" containsString="0" minDate="2025-01-01T00:00:00" maxDate="2025-05-31T00:00:00"/>
    </cacheField>
    <cacheField name="Posting Date" numFmtId="14">
      <sharedItems containsSemiMixedTypes="0" containsNonDate="0" containsDate="1" containsString="0" minDate="2025-01-03T00:00:00" maxDate="2025-06-02T00:00:00"/>
    </cacheField>
    <cacheField name="Source" numFmtId="0">
      <sharedItems count="4">
        <s v="LinkedIn"/>
        <s v="Indeed"/>
        <s v="Referral"/>
        <s v="Career Page"/>
      </sharedItems>
    </cacheField>
    <cacheField name="Candidates Applied" numFmtId="0">
      <sharedItems containsSemiMixedTypes="0" containsString="0" containsNumber="1" containsInteger="1" minValue="30" maxValue="85"/>
    </cacheField>
    <cacheField name="Candidates Screened" numFmtId="0">
      <sharedItems containsSemiMixedTypes="0" containsString="0" containsNumber="1" containsInteger="1" minValue="12" maxValue="38"/>
    </cacheField>
    <cacheField name="Candidates Interviewed" numFmtId="0">
      <sharedItems containsSemiMixedTypes="0" containsString="0" containsNumber="1" containsInteger="1" minValue="5" maxValue="16"/>
    </cacheField>
    <cacheField name="Offers Made" numFmtId="0">
      <sharedItems containsSemiMixedTypes="0" containsString="0" containsNumber="1" containsInteger="1" minValue="1" maxValue="4"/>
    </cacheField>
    <cacheField name="Offers Accepted" numFmtId="0">
      <sharedItems containsSemiMixedTypes="0" containsString="0" containsNumber="1" containsInteger="1" minValue="1" maxValue="3"/>
    </cacheField>
    <cacheField name="Hire Date" numFmtId="14">
      <sharedItems containsSemiMixedTypes="0" containsNonDate="0" containsDate="1" containsString="0" minDate="2025-01-25T00:00:00" maxDate="2025-06-29T00:00:00"/>
    </cacheField>
    <cacheField name="Recruitment Cost" numFmtId="0">
      <sharedItems containsSemiMixedTypes="0" containsString="0" containsNumber="1" containsInteger="1" minValue="2000" maxValue="9000"/>
    </cacheField>
    <cacheField name="Time to Fill" numFmtId="0">
      <sharedItems containsSemiMixedTypes="0" containsString="0" containsNumber="1" containsInteger="1" minValue="24" maxValue="2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">
  <r>
    <s v="REQ001"/>
    <x v="0"/>
    <s v="HR Officer"/>
    <d v="2025-01-01T00:00:00"/>
    <d v="2025-01-03T00:00:00"/>
    <x v="0"/>
    <n v="45"/>
    <n v="20"/>
    <n v="8"/>
    <n v="2"/>
    <n v="1"/>
    <d v="2025-01-25T00:00:00"/>
    <n v="3500"/>
    <n v="24"/>
  </r>
  <r>
    <s v="REQ002"/>
    <x v="1"/>
    <s v="System Analyst"/>
    <d v="2025-01-02T00:00:00"/>
    <d v="2025-01-05T00:00:00"/>
    <x v="1"/>
    <n v="60"/>
    <n v="25"/>
    <n v="10"/>
    <n v="3"/>
    <n v="2"/>
    <d v="2025-01-28T00:00:00"/>
    <n v="5000"/>
    <n v="26"/>
  </r>
  <r>
    <s v="REQ003"/>
    <x v="2"/>
    <s v="Accountant"/>
    <d v="2025-01-05T00:00:00"/>
    <d v="2025-01-07T00:00:00"/>
    <x v="2"/>
    <n v="35"/>
    <n v="15"/>
    <n v="6"/>
    <n v="2"/>
    <n v="1"/>
    <d v="2025-01-30T00:00:00"/>
    <n v="2500"/>
    <n v="25"/>
  </r>
  <r>
    <s v="REQ004"/>
    <x v="3"/>
    <s v="Supervisor"/>
    <d v="2025-01-07T00:00:00"/>
    <d v="2025-01-09T00:00:00"/>
    <x v="0"/>
    <n v="50"/>
    <n v="22"/>
    <n v="9"/>
    <n v="2"/>
    <n v="1"/>
    <d v="2025-02-02T00:00:00"/>
    <n v="4200"/>
    <n v="26"/>
  </r>
  <r>
    <s v="REQ005"/>
    <x v="4"/>
    <s v="Marketing Specialist"/>
    <d v="2025-01-10T00:00:00"/>
    <d v="2025-01-12T00:00:00"/>
    <x v="3"/>
    <n v="40"/>
    <n v="18"/>
    <n v="7"/>
    <n v="2"/>
    <n v="1"/>
    <d v="2025-02-05T00:00:00"/>
    <n v="3000"/>
    <n v="26"/>
  </r>
  <r>
    <s v="REQ006"/>
    <x v="1"/>
    <s v="Network Engineer"/>
    <d v="2025-01-12T00:00:00"/>
    <d v="2025-01-15T00:00:00"/>
    <x v="0"/>
    <n v="70"/>
    <n v="30"/>
    <n v="12"/>
    <n v="3"/>
    <n v="2"/>
    <d v="2025-02-10T00:00:00"/>
    <n v="6000"/>
    <n v="29"/>
  </r>
  <r>
    <s v="REQ007"/>
    <x v="0"/>
    <s v="Talent Acquisition"/>
    <d v="2025-01-15T00:00:00"/>
    <d v="2025-01-18T00:00:00"/>
    <x v="2"/>
    <n v="30"/>
    <n v="12"/>
    <n v="5"/>
    <n v="1"/>
    <n v="1"/>
    <d v="2025-02-08T00:00:00"/>
    <n v="2000"/>
    <n v="24"/>
  </r>
  <r>
    <s v="REQ008"/>
    <x v="2"/>
    <s v="Financial Analyst"/>
    <d v="2025-01-18T00:00:00"/>
    <d v="2025-01-20T00:00:00"/>
    <x v="1"/>
    <n v="55"/>
    <n v="23"/>
    <n v="9"/>
    <n v="2"/>
    <n v="1"/>
    <d v="2025-02-15T00:00:00"/>
    <n v="4500"/>
    <n v="28"/>
  </r>
  <r>
    <s v="REQ009"/>
    <x v="3"/>
    <s v="Coordinator"/>
    <d v="2025-01-20T00:00:00"/>
    <d v="2025-01-22T00:00:00"/>
    <x v="3"/>
    <n v="38"/>
    <n v="16"/>
    <n v="6"/>
    <n v="2"/>
    <n v="1"/>
    <d v="2025-02-18T00:00:00"/>
    <n v="2800"/>
    <n v="29"/>
  </r>
  <r>
    <s v="REQ010"/>
    <x v="1"/>
    <s v="Helpdesk Support"/>
    <d v="2025-01-22T00:00:00"/>
    <d v="2025-01-25T00:00:00"/>
    <x v="0"/>
    <n v="65"/>
    <n v="28"/>
    <n v="11"/>
    <n v="3"/>
    <n v="2"/>
    <d v="2025-02-20T00:00:00"/>
    <n v="5200"/>
    <n v="29"/>
  </r>
  <r>
    <s v="REQ011"/>
    <x v="0"/>
    <s v="Employee Relations Specialist"/>
    <d v="2025-04-25T00:00:00"/>
    <d v="2025-04-27T00:00:00"/>
    <x v="0"/>
    <n v="46"/>
    <n v="19"/>
    <n v="7"/>
    <n v="2"/>
    <n v="1"/>
    <d v="2025-05-20T00:00:00"/>
    <n v="3600"/>
    <n v="25"/>
  </r>
  <r>
    <s v="REQ012"/>
    <x v="1"/>
    <s v="Business Analyst"/>
    <d v="2025-04-27T00:00:00"/>
    <d v="2025-04-29T00:00:00"/>
    <x v="1"/>
    <n v="63"/>
    <n v="26"/>
    <n v="11"/>
    <n v="3"/>
    <n v="2"/>
    <d v="2025-05-22T00:00:00"/>
    <n v="5400"/>
    <n v="25"/>
  </r>
  <r>
    <s v="REQ013"/>
    <x v="2"/>
    <s v="Finance Manager"/>
    <d v="2025-04-30T00:00:00"/>
    <d v="2025-05-02T00:00:00"/>
    <x v="2"/>
    <n v="39"/>
    <n v="16"/>
    <n v="6"/>
    <n v="2"/>
    <n v="1"/>
    <d v="2025-05-25T00:00:00"/>
    <n v="4800"/>
    <n v="25"/>
  </r>
  <r>
    <s v="REQ014"/>
    <x v="3"/>
    <s v="Project Coordinator"/>
    <d v="2025-05-02T00:00:00"/>
    <d v="2025-05-04T00:00:00"/>
    <x v="0"/>
    <n v="57"/>
    <n v="23"/>
    <n v="9"/>
    <n v="2"/>
    <n v="1"/>
    <d v="2025-05-28T00:00:00"/>
    <n v="4100"/>
    <n v="26"/>
  </r>
  <r>
    <s v="REQ015"/>
    <x v="4"/>
    <s v="Digital Marketing Specialist"/>
    <d v="2025-05-05T00:00:00"/>
    <d v="2025-05-07T00:00:00"/>
    <x v="3"/>
    <n v="44"/>
    <n v="18"/>
    <n v="7"/>
    <n v="2"/>
    <n v="1"/>
    <d v="2025-05-30T00:00:00"/>
    <n v="3200"/>
    <n v="25"/>
  </r>
  <r>
    <s v="REQ016"/>
    <x v="1"/>
    <s v="Frontend Developer"/>
    <d v="2025-05-07T00:00:00"/>
    <d v="2025-05-09T00:00:00"/>
    <x v="0"/>
    <n v="72"/>
    <n v="30"/>
    <n v="13"/>
    <n v="3"/>
    <n v="2"/>
    <d v="2025-06-02T00:00:00"/>
    <n v="6700"/>
    <n v="26"/>
  </r>
  <r>
    <s v="REQ017"/>
    <x v="0"/>
    <s v="Organizational Development Officer"/>
    <d v="2025-05-10T00:00:00"/>
    <d v="2025-05-12T00:00:00"/>
    <x v="2"/>
    <n v="31"/>
    <n v="13"/>
    <n v="5"/>
    <n v="1"/>
    <n v="1"/>
    <d v="2025-06-04T00:00:00"/>
    <n v="2300"/>
    <n v="25"/>
  </r>
  <r>
    <s v="REQ018"/>
    <x v="2"/>
    <s v="Budget Analyst"/>
    <d v="2025-05-12T00:00:00"/>
    <d v="2025-05-14T00:00:00"/>
    <x v="1"/>
    <n v="48"/>
    <n v="20"/>
    <n v="8"/>
    <n v="2"/>
    <n v="1"/>
    <d v="2025-06-07T00:00:00"/>
    <n v="3900"/>
    <n v="26"/>
  </r>
  <r>
    <s v="REQ019"/>
    <x v="3"/>
    <s v="Supply Chain Analyst"/>
    <d v="2025-05-15T00:00:00"/>
    <d v="2025-05-17T00:00:00"/>
    <x v="0"/>
    <n v="61"/>
    <n v="25"/>
    <n v="10"/>
    <n v="2"/>
    <n v="1"/>
    <d v="2025-06-10T00:00:00"/>
    <n v="4600"/>
    <n v="26"/>
  </r>
  <r>
    <s v="REQ020"/>
    <x v="4"/>
    <s v="Marketing Coordinator"/>
    <d v="2025-05-17T00:00:00"/>
    <d v="2025-05-19T00:00:00"/>
    <x v="3"/>
    <n v="37"/>
    <n v="15"/>
    <n v="6"/>
    <n v="1"/>
    <n v="1"/>
    <d v="2025-06-12T00:00:00"/>
    <n v="2800"/>
    <n v="26"/>
  </r>
  <r>
    <s v="REQ021"/>
    <x v="1"/>
    <s v="Backend Developer"/>
    <d v="2025-05-20T00:00:00"/>
    <d v="2025-05-22T00:00:00"/>
    <x v="0"/>
    <n v="78"/>
    <n v="34"/>
    <n v="14"/>
    <n v="3"/>
    <n v="2"/>
    <d v="2025-06-15T00:00:00"/>
    <n v="7200"/>
    <n v="26"/>
  </r>
  <r>
    <s v="REQ022"/>
    <x v="0"/>
    <s v="HR Operations Officer"/>
    <d v="2025-05-22T00:00:00"/>
    <d v="2025-05-24T00:00:00"/>
    <x v="1"/>
    <n v="41"/>
    <n v="17"/>
    <n v="6"/>
    <n v="2"/>
    <n v="1"/>
    <d v="2025-06-18T00:00:00"/>
    <n v="3100"/>
    <n v="27"/>
  </r>
  <r>
    <s v="REQ023"/>
    <x v="2"/>
    <s v="Tax Accountant"/>
    <d v="2025-05-25T00:00:00"/>
    <d v="2025-05-27T00:00:00"/>
    <x v="2"/>
    <n v="36"/>
    <n v="15"/>
    <n v="6"/>
    <n v="1"/>
    <n v="1"/>
    <d v="2025-06-20T00:00:00"/>
    <n v="2700"/>
    <n v="26"/>
  </r>
  <r>
    <s v="REQ024"/>
    <x v="3"/>
    <s v="Facilities Supervisor"/>
    <d v="2025-05-27T00:00:00"/>
    <d v="2025-05-29T00:00:00"/>
    <x v="0"/>
    <n v="54"/>
    <n v="22"/>
    <n v="9"/>
    <n v="2"/>
    <n v="1"/>
    <d v="2025-06-23T00:00:00"/>
    <n v="4300"/>
    <n v="27"/>
  </r>
  <r>
    <s v="REQ025"/>
    <x v="1"/>
    <s v="AI Engineer"/>
    <d v="2025-05-30T00:00:00"/>
    <d v="2025-06-01T00:00:00"/>
    <x v="0"/>
    <n v="85"/>
    <n v="38"/>
    <n v="16"/>
    <n v="4"/>
    <n v="3"/>
    <d v="2025-06-28T00:00:00"/>
    <n v="9000"/>
    <n v="2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EB6A59D-78EE-48D7-B2DF-21BDA9D7E895}" name="PivotTable2" cacheId="0" applyNumberFormats="0" applyBorderFormats="0" applyFontFormats="0" applyPatternFormats="0" applyAlignmentFormats="0" applyWidthHeightFormats="1" dataCaption="القيم" updatedVersion="8" minRefreshableVersion="3" useAutoFormatting="1" itemPrintTitles="1" createdVersion="8" indent="0" outline="1" outlineData="1" multipleFieldFilters="0" chartFormat="13">
  <location ref="A11:B16" firstHeaderRow="1" firstDataRow="1" firstDataCol="1"/>
  <pivotFields count="14">
    <pivotField showAll="0"/>
    <pivotField showAll="0"/>
    <pivotField showAll="0"/>
    <pivotField numFmtId="14" showAll="0"/>
    <pivotField numFmtId="14" showAll="0"/>
    <pivotField axis="axisRow" showAll="0">
      <items count="5">
        <item x="3"/>
        <item x="1"/>
        <item x="0"/>
        <item x="2"/>
        <item t="default"/>
      </items>
    </pivotField>
    <pivotField showAll="0"/>
    <pivotField showAll="0"/>
    <pivotField showAll="0"/>
    <pivotField showAll="0"/>
    <pivotField dataField="1" showAll="0"/>
    <pivotField numFmtId="14" showAll="0"/>
    <pivotField showAll="0"/>
    <pivotField showAll="0"/>
  </pivotFields>
  <rowFields count="1">
    <field x="5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مجموع من Offers Accepted" fld="10" baseField="0" baseItem="0"/>
  </dataFields>
  <chartFormats count="3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9DF4841-B8F6-47F5-B626-521DB83BB7E4}" name="PivotTable1" cacheId="0" applyNumberFormats="0" applyBorderFormats="0" applyFontFormats="0" applyPatternFormats="0" applyAlignmentFormats="0" applyWidthHeightFormats="1" dataCaption="القيم" updatedVersion="8" minRefreshableVersion="3" useAutoFormatting="1" itemPrintTitles="1" createdVersion="8" indent="0" outline="1" outlineData="1" multipleFieldFilters="0" chartFormat="22">
  <location ref="A2:B8" firstHeaderRow="1" firstDataRow="1" firstDataCol="1"/>
  <pivotFields count="14">
    <pivotField showAll="0"/>
    <pivotField axis="axisRow" showAll="0">
      <items count="6">
        <item x="2"/>
        <item x="0"/>
        <item x="1"/>
        <item x="4"/>
        <item x="3"/>
        <item t="default"/>
      </items>
    </pivotField>
    <pivotField showAll="0"/>
    <pivotField numFmtId="14" showAll="0"/>
    <pivotField numFmtId="14" showAll="0"/>
    <pivotField showAll="0"/>
    <pivotField showAll="0"/>
    <pivotField showAll="0"/>
    <pivotField showAll="0"/>
    <pivotField showAll="0"/>
    <pivotField showAll="0"/>
    <pivotField dataField="1" numFmtId="14" showAll="0"/>
    <pivotField showAll="0"/>
    <pivotField showAll="0"/>
  </pivotFields>
  <rowFields count="1">
    <field x="1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عدد من Hire Date" fld="11" subtotal="count" baseField="0" baseItem="0"/>
  </dataFields>
  <chartFormats count="1">
    <chartFormat chart="21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7A44CD6-7979-48CF-B777-CA4DD4B20C95}" name="Recruitment_Data" displayName="Recruitment_Data" ref="A1:N28" totalsRowShown="0" headerRowDxfId="15" dataDxfId="14">
  <autoFilter ref="A1:N28" xr:uid="{C7A44CD6-7979-48CF-B777-CA4DD4B20C95}"/>
  <tableColumns count="14">
    <tableColumn id="1" xr3:uid="{00A542B7-BE4C-498C-8C39-16E336F952F0}" name="Requisition ID" dataDxfId="13"/>
    <tableColumn id="2" xr3:uid="{2862465B-1DDA-47EE-B2FA-978628451B4B}" name="Department" dataDxfId="12"/>
    <tableColumn id="3" xr3:uid="{39498761-559B-4F4D-85DC-5189C9D77C55}" name="Job Title" dataDxfId="11"/>
    <tableColumn id="4" xr3:uid="{BD0D9389-A256-4A52-A79A-B94C1F77A731}" name="Request Date" dataDxfId="10"/>
    <tableColumn id="5" xr3:uid="{2DCF24B9-84AF-461D-B0A8-1BCBFBC538F6}" name="Posting Date" dataDxfId="9"/>
    <tableColumn id="6" xr3:uid="{3A1F634B-09F3-4238-B527-E9AEA86C809C}" name="Source" dataDxfId="8"/>
    <tableColumn id="7" xr3:uid="{AE090D0B-0AA1-40AA-BF3A-27663F251546}" name="Candidates Applied" dataDxfId="7"/>
    <tableColumn id="8" xr3:uid="{CD123425-37F0-4A1C-B383-42928CB0BAEE}" name="Candidates Screened" dataDxfId="6"/>
    <tableColumn id="9" xr3:uid="{50F2C5B9-3F2E-432C-A8C2-16A5C00D046B}" name="Candidates Interviewed" dataDxfId="5"/>
    <tableColumn id="10" xr3:uid="{24067567-70AF-4ADB-A854-0A60CB729C73}" name="Offers Made" dataDxfId="4"/>
    <tableColumn id="11" xr3:uid="{253AE63A-354C-458A-920A-405E41123550}" name="Offers Accepted" dataDxfId="3"/>
    <tableColumn id="12" xr3:uid="{C16779E2-9F0B-4C51-8623-4657847A9C5C}" name="Hire Date" dataDxfId="2"/>
    <tableColumn id="13" xr3:uid="{CABE2777-7810-47DE-9E94-B9A172BC7C51}" name="Recruitment Cost" dataDxfId="1"/>
    <tableColumn id="14" xr3:uid="{0E6E6043-C540-4D87-A90B-8C3351E49385}" name="Time to Fill" dataDxfId="0">
      <calculatedColumnFormula>L2-D2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CB13D-FB01-4064-9800-A24584CF014F}">
  <dimension ref="A1:N39"/>
  <sheetViews>
    <sheetView workbookViewId="0">
      <selection activeCell="E26" sqref="E26"/>
    </sheetView>
  </sheetViews>
  <sheetFormatPr defaultRowHeight="15" x14ac:dyDescent="0.2"/>
  <cols>
    <col min="1" max="1" width="16.125" style="2" customWidth="1"/>
    <col min="2" max="2" width="13.875" style="1" customWidth="1"/>
    <col min="3" max="3" width="19.125" style="1" bestFit="1" customWidth="1"/>
    <col min="4" max="4" width="15.625" style="3" customWidth="1"/>
    <col min="5" max="5" width="15" style="3" customWidth="1"/>
    <col min="6" max="6" width="12.5" style="1" bestFit="1" customWidth="1"/>
    <col min="7" max="7" width="21.375" style="1" customWidth="1"/>
    <col min="8" max="8" width="23.25" style="1" customWidth="1"/>
    <col min="9" max="9" width="25.125" style="1" customWidth="1"/>
    <col min="10" max="10" width="14.125" style="1" customWidth="1"/>
    <col min="11" max="11" width="18" style="1" customWidth="1"/>
    <col min="12" max="12" width="11.5" style="3" customWidth="1"/>
    <col min="13" max="13" width="19.375" style="1" customWidth="1"/>
    <col min="14" max="14" width="13" customWidth="1"/>
  </cols>
  <sheetData>
    <row r="1" spans="1:14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5" t="s">
        <v>11</v>
      </c>
      <c r="M1" s="4" t="s">
        <v>12</v>
      </c>
      <c r="N1" s="4" t="s">
        <v>72</v>
      </c>
    </row>
    <row r="2" spans="1:14" s="6" customFormat="1" x14ac:dyDescent="0.2">
      <c r="A2" s="4" t="s">
        <v>24</v>
      </c>
      <c r="B2" s="4" t="s">
        <v>13</v>
      </c>
      <c r="C2" s="4" t="s">
        <v>14</v>
      </c>
      <c r="D2" s="5">
        <v>45658</v>
      </c>
      <c r="E2" s="5">
        <v>45660</v>
      </c>
      <c r="F2" s="4" t="s">
        <v>15</v>
      </c>
      <c r="G2" s="4">
        <v>45</v>
      </c>
      <c r="H2" s="4">
        <v>20</v>
      </c>
      <c r="I2" s="4">
        <v>8</v>
      </c>
      <c r="J2" s="4">
        <v>2</v>
      </c>
      <c r="K2" s="4">
        <v>1</v>
      </c>
      <c r="L2" s="5">
        <v>45682</v>
      </c>
      <c r="M2" s="4">
        <v>3500</v>
      </c>
      <c r="N2" s="6">
        <f>L2-D2</f>
        <v>24</v>
      </c>
    </row>
    <row r="3" spans="1:14" s="6" customFormat="1" x14ac:dyDescent="0.2">
      <c r="A3" s="4" t="s">
        <v>25</v>
      </c>
      <c r="B3" s="4" t="s">
        <v>16</v>
      </c>
      <c r="C3" s="4" t="s">
        <v>17</v>
      </c>
      <c r="D3" s="5">
        <v>45659</v>
      </c>
      <c r="E3" s="5">
        <v>45662</v>
      </c>
      <c r="F3" s="4" t="s">
        <v>18</v>
      </c>
      <c r="G3" s="4">
        <v>60</v>
      </c>
      <c r="H3" s="4">
        <v>25</v>
      </c>
      <c r="I3" s="4">
        <v>10</v>
      </c>
      <c r="J3" s="4">
        <v>3</v>
      </c>
      <c r="K3" s="4">
        <v>2</v>
      </c>
      <c r="L3" s="5">
        <v>45685</v>
      </c>
      <c r="M3" s="4">
        <v>5000</v>
      </c>
      <c r="N3" s="6">
        <f t="shared" ref="N3:N26" si="0">L3-D3</f>
        <v>26</v>
      </c>
    </row>
    <row r="4" spans="1:14" s="6" customFormat="1" x14ac:dyDescent="0.2">
      <c r="A4" s="4" t="s">
        <v>26</v>
      </c>
      <c r="B4" s="4" t="s">
        <v>21</v>
      </c>
      <c r="C4" s="4" t="s">
        <v>20</v>
      </c>
      <c r="D4" s="5">
        <v>45662</v>
      </c>
      <c r="E4" s="5">
        <v>45664</v>
      </c>
      <c r="F4" s="4" t="s">
        <v>19</v>
      </c>
      <c r="G4" s="4">
        <v>35</v>
      </c>
      <c r="H4" s="4">
        <v>15</v>
      </c>
      <c r="I4" s="4">
        <v>6</v>
      </c>
      <c r="J4" s="4">
        <v>2</v>
      </c>
      <c r="K4" s="4">
        <v>1</v>
      </c>
      <c r="L4" s="5">
        <v>45687</v>
      </c>
      <c r="M4" s="4">
        <v>2500</v>
      </c>
      <c r="N4" s="6">
        <f t="shared" si="0"/>
        <v>25</v>
      </c>
    </row>
    <row r="5" spans="1:14" s="6" customFormat="1" x14ac:dyDescent="0.2">
      <c r="A5" s="4" t="s">
        <v>27</v>
      </c>
      <c r="B5" s="4" t="s">
        <v>22</v>
      </c>
      <c r="C5" s="4" t="s">
        <v>23</v>
      </c>
      <c r="D5" s="5">
        <v>45664</v>
      </c>
      <c r="E5" s="5">
        <v>45666</v>
      </c>
      <c r="F5" s="4" t="s">
        <v>15</v>
      </c>
      <c r="G5" s="4">
        <v>50</v>
      </c>
      <c r="H5" s="4">
        <v>22</v>
      </c>
      <c r="I5" s="4">
        <v>9</v>
      </c>
      <c r="J5" s="4">
        <v>2</v>
      </c>
      <c r="K5" s="4">
        <v>1</v>
      </c>
      <c r="L5" s="5">
        <v>45690</v>
      </c>
      <c r="M5" s="4">
        <v>4200</v>
      </c>
      <c r="N5" s="6">
        <f t="shared" si="0"/>
        <v>26</v>
      </c>
    </row>
    <row r="6" spans="1:14" s="6" customFormat="1" x14ac:dyDescent="0.2">
      <c r="A6" s="4" t="s">
        <v>28</v>
      </c>
      <c r="B6" s="4" t="s">
        <v>29</v>
      </c>
      <c r="C6" s="4" t="s">
        <v>30</v>
      </c>
      <c r="D6" s="5">
        <v>45667</v>
      </c>
      <c r="E6" s="5">
        <v>45669</v>
      </c>
      <c r="F6" s="4" t="s">
        <v>31</v>
      </c>
      <c r="G6" s="4">
        <v>40</v>
      </c>
      <c r="H6" s="4">
        <v>18</v>
      </c>
      <c r="I6" s="4">
        <v>7</v>
      </c>
      <c r="J6" s="4">
        <v>2</v>
      </c>
      <c r="K6" s="4">
        <v>1</v>
      </c>
      <c r="L6" s="5">
        <v>45693</v>
      </c>
      <c r="M6" s="4">
        <v>3000</v>
      </c>
      <c r="N6" s="6">
        <f t="shared" si="0"/>
        <v>26</v>
      </c>
    </row>
    <row r="7" spans="1:14" s="6" customFormat="1" x14ac:dyDescent="0.2">
      <c r="A7" s="4" t="s">
        <v>32</v>
      </c>
      <c r="B7" s="4" t="s">
        <v>16</v>
      </c>
      <c r="C7" s="4" t="s">
        <v>33</v>
      </c>
      <c r="D7" s="5">
        <v>45669</v>
      </c>
      <c r="E7" s="5">
        <v>45672</v>
      </c>
      <c r="F7" s="4" t="s">
        <v>15</v>
      </c>
      <c r="G7" s="4">
        <v>70</v>
      </c>
      <c r="H7" s="4">
        <v>30</v>
      </c>
      <c r="I7" s="4">
        <v>12</v>
      </c>
      <c r="J7" s="4">
        <v>3</v>
      </c>
      <c r="K7" s="4">
        <v>2</v>
      </c>
      <c r="L7" s="5">
        <v>45698</v>
      </c>
      <c r="M7" s="4">
        <v>6000</v>
      </c>
      <c r="N7" s="6">
        <f t="shared" si="0"/>
        <v>29</v>
      </c>
    </row>
    <row r="8" spans="1:14" s="6" customFormat="1" x14ac:dyDescent="0.2">
      <c r="A8" s="4" t="s">
        <v>34</v>
      </c>
      <c r="B8" s="4" t="s">
        <v>13</v>
      </c>
      <c r="C8" s="4" t="s">
        <v>35</v>
      </c>
      <c r="D8" s="5">
        <v>45672</v>
      </c>
      <c r="E8" s="5">
        <v>45675</v>
      </c>
      <c r="F8" s="4" t="s">
        <v>19</v>
      </c>
      <c r="G8" s="4">
        <v>30</v>
      </c>
      <c r="H8" s="4">
        <v>12</v>
      </c>
      <c r="I8" s="4">
        <v>5</v>
      </c>
      <c r="J8" s="4">
        <v>1</v>
      </c>
      <c r="K8" s="4">
        <v>1</v>
      </c>
      <c r="L8" s="5">
        <v>45696</v>
      </c>
      <c r="M8" s="4">
        <v>2000</v>
      </c>
      <c r="N8" s="6">
        <f t="shared" si="0"/>
        <v>24</v>
      </c>
    </row>
    <row r="9" spans="1:14" s="6" customFormat="1" x14ac:dyDescent="0.2">
      <c r="A9" s="4" t="s">
        <v>36</v>
      </c>
      <c r="B9" s="4" t="s">
        <v>21</v>
      </c>
      <c r="C9" s="4" t="s">
        <v>37</v>
      </c>
      <c r="D9" s="5">
        <v>45675</v>
      </c>
      <c r="E9" s="5">
        <v>45677</v>
      </c>
      <c r="F9" s="4" t="s">
        <v>18</v>
      </c>
      <c r="G9" s="4">
        <v>55</v>
      </c>
      <c r="H9" s="4">
        <v>23</v>
      </c>
      <c r="I9" s="4">
        <v>9</v>
      </c>
      <c r="J9" s="4">
        <v>2</v>
      </c>
      <c r="K9" s="4">
        <v>1</v>
      </c>
      <c r="L9" s="5">
        <v>45703</v>
      </c>
      <c r="M9" s="4">
        <v>4500</v>
      </c>
      <c r="N9" s="6">
        <f t="shared" si="0"/>
        <v>28</v>
      </c>
    </row>
    <row r="10" spans="1:14" s="6" customFormat="1" x14ac:dyDescent="0.2">
      <c r="A10" s="4" t="s">
        <v>38</v>
      </c>
      <c r="B10" s="4" t="s">
        <v>22</v>
      </c>
      <c r="C10" s="4" t="s">
        <v>39</v>
      </c>
      <c r="D10" s="5">
        <v>45677</v>
      </c>
      <c r="E10" s="5">
        <v>45679</v>
      </c>
      <c r="F10" s="4" t="s">
        <v>31</v>
      </c>
      <c r="G10" s="4">
        <v>38</v>
      </c>
      <c r="H10" s="4">
        <v>16</v>
      </c>
      <c r="I10" s="4">
        <v>6</v>
      </c>
      <c r="J10" s="4">
        <v>2</v>
      </c>
      <c r="K10" s="4">
        <v>1</v>
      </c>
      <c r="L10" s="5">
        <v>45706</v>
      </c>
      <c r="M10" s="4">
        <v>2800</v>
      </c>
      <c r="N10" s="6">
        <f t="shared" si="0"/>
        <v>29</v>
      </c>
    </row>
    <row r="11" spans="1:14" s="6" customFormat="1" x14ac:dyDescent="0.2">
      <c r="A11" s="4" t="s">
        <v>40</v>
      </c>
      <c r="B11" s="4" t="s">
        <v>16</v>
      </c>
      <c r="C11" s="4" t="s">
        <v>41</v>
      </c>
      <c r="D11" s="5">
        <v>45679</v>
      </c>
      <c r="E11" s="5">
        <v>45682</v>
      </c>
      <c r="F11" s="4" t="s">
        <v>15</v>
      </c>
      <c r="G11" s="4">
        <v>65</v>
      </c>
      <c r="H11" s="4">
        <v>28</v>
      </c>
      <c r="I11" s="4">
        <v>11</v>
      </c>
      <c r="J11" s="4">
        <v>3</v>
      </c>
      <c r="K11" s="4">
        <v>2</v>
      </c>
      <c r="L11" s="5">
        <v>45708</v>
      </c>
      <c r="M11" s="4">
        <v>5200</v>
      </c>
      <c r="N11" s="6">
        <f t="shared" si="0"/>
        <v>29</v>
      </c>
    </row>
    <row r="12" spans="1:14" s="6" customFormat="1" x14ac:dyDescent="0.2">
      <c r="A12" s="4" t="s">
        <v>57</v>
      </c>
      <c r="B12" s="4" t="s">
        <v>13</v>
      </c>
      <c r="C12" s="4" t="s">
        <v>42</v>
      </c>
      <c r="D12" s="5">
        <v>45772</v>
      </c>
      <c r="E12" s="5">
        <v>45774</v>
      </c>
      <c r="F12" s="4" t="s">
        <v>15</v>
      </c>
      <c r="G12" s="4">
        <v>46</v>
      </c>
      <c r="H12" s="4">
        <v>19</v>
      </c>
      <c r="I12" s="4">
        <v>7</v>
      </c>
      <c r="J12" s="4">
        <v>2</v>
      </c>
      <c r="K12" s="4">
        <v>1</v>
      </c>
      <c r="L12" s="5">
        <v>45797</v>
      </c>
      <c r="M12" s="4">
        <v>3600</v>
      </c>
      <c r="N12" s="6">
        <f t="shared" si="0"/>
        <v>25</v>
      </c>
    </row>
    <row r="13" spans="1:14" s="6" customFormat="1" x14ac:dyDescent="0.2">
      <c r="A13" s="4" t="s">
        <v>58</v>
      </c>
      <c r="B13" s="4" t="s">
        <v>16</v>
      </c>
      <c r="C13" s="4" t="s">
        <v>43</v>
      </c>
      <c r="D13" s="5">
        <v>45774</v>
      </c>
      <c r="E13" s="5">
        <v>45776</v>
      </c>
      <c r="F13" s="4" t="s">
        <v>18</v>
      </c>
      <c r="G13" s="4">
        <v>63</v>
      </c>
      <c r="H13" s="4">
        <v>26</v>
      </c>
      <c r="I13" s="4">
        <v>11</v>
      </c>
      <c r="J13" s="4">
        <v>3</v>
      </c>
      <c r="K13" s="4">
        <v>2</v>
      </c>
      <c r="L13" s="5">
        <v>45799</v>
      </c>
      <c r="M13" s="4">
        <v>5400</v>
      </c>
      <c r="N13" s="6">
        <f t="shared" si="0"/>
        <v>25</v>
      </c>
    </row>
    <row r="14" spans="1:14" s="6" customFormat="1" x14ac:dyDescent="0.2">
      <c r="A14" s="4" t="s">
        <v>59</v>
      </c>
      <c r="B14" s="4" t="s">
        <v>21</v>
      </c>
      <c r="C14" s="4" t="s">
        <v>44</v>
      </c>
      <c r="D14" s="5">
        <v>45777</v>
      </c>
      <c r="E14" s="5">
        <v>45779</v>
      </c>
      <c r="F14" s="4" t="s">
        <v>19</v>
      </c>
      <c r="G14" s="4">
        <v>39</v>
      </c>
      <c r="H14" s="4">
        <v>16</v>
      </c>
      <c r="I14" s="4">
        <v>6</v>
      </c>
      <c r="J14" s="4">
        <v>2</v>
      </c>
      <c r="K14" s="4">
        <v>1</v>
      </c>
      <c r="L14" s="5">
        <v>45802</v>
      </c>
      <c r="M14" s="4">
        <v>4800</v>
      </c>
      <c r="N14" s="6">
        <f t="shared" si="0"/>
        <v>25</v>
      </c>
    </row>
    <row r="15" spans="1:14" s="6" customFormat="1" x14ac:dyDescent="0.2">
      <c r="A15" s="4" t="s">
        <v>60</v>
      </c>
      <c r="B15" s="4" t="s">
        <v>22</v>
      </c>
      <c r="C15" s="4" t="s">
        <v>45</v>
      </c>
      <c r="D15" s="5">
        <v>45779</v>
      </c>
      <c r="E15" s="5">
        <v>45781</v>
      </c>
      <c r="F15" s="4" t="s">
        <v>15</v>
      </c>
      <c r="G15" s="4">
        <v>57</v>
      </c>
      <c r="H15" s="4">
        <v>23</v>
      </c>
      <c r="I15" s="4">
        <v>9</v>
      </c>
      <c r="J15" s="4">
        <v>2</v>
      </c>
      <c r="K15" s="4">
        <v>1</v>
      </c>
      <c r="L15" s="5">
        <v>45805</v>
      </c>
      <c r="M15" s="4">
        <v>4100</v>
      </c>
      <c r="N15" s="6">
        <f t="shared" si="0"/>
        <v>26</v>
      </c>
    </row>
    <row r="16" spans="1:14" s="6" customFormat="1" x14ac:dyDescent="0.2">
      <c r="A16" s="4" t="s">
        <v>61</v>
      </c>
      <c r="B16" s="4" t="s">
        <v>29</v>
      </c>
      <c r="C16" s="4" t="s">
        <v>46</v>
      </c>
      <c r="D16" s="5">
        <v>45782</v>
      </c>
      <c r="E16" s="5">
        <v>45784</v>
      </c>
      <c r="F16" s="4" t="s">
        <v>31</v>
      </c>
      <c r="G16" s="4">
        <v>44</v>
      </c>
      <c r="H16" s="4">
        <v>18</v>
      </c>
      <c r="I16" s="4">
        <v>7</v>
      </c>
      <c r="J16" s="4">
        <v>2</v>
      </c>
      <c r="K16" s="4">
        <v>1</v>
      </c>
      <c r="L16" s="5">
        <v>45807</v>
      </c>
      <c r="M16" s="4">
        <v>3200</v>
      </c>
      <c r="N16" s="6">
        <f t="shared" si="0"/>
        <v>25</v>
      </c>
    </row>
    <row r="17" spans="1:14" s="6" customFormat="1" x14ac:dyDescent="0.2">
      <c r="A17" s="4" t="s">
        <v>62</v>
      </c>
      <c r="B17" s="4" t="s">
        <v>16</v>
      </c>
      <c r="C17" s="4" t="s">
        <v>47</v>
      </c>
      <c r="D17" s="5">
        <v>45784</v>
      </c>
      <c r="E17" s="5">
        <v>45786</v>
      </c>
      <c r="F17" s="4" t="s">
        <v>15</v>
      </c>
      <c r="G17" s="4">
        <v>72</v>
      </c>
      <c r="H17" s="4">
        <v>30</v>
      </c>
      <c r="I17" s="4">
        <v>13</v>
      </c>
      <c r="J17" s="4">
        <v>3</v>
      </c>
      <c r="K17" s="4">
        <v>2</v>
      </c>
      <c r="L17" s="5">
        <v>45810</v>
      </c>
      <c r="M17" s="4">
        <v>6700</v>
      </c>
      <c r="N17" s="6">
        <f t="shared" si="0"/>
        <v>26</v>
      </c>
    </row>
    <row r="18" spans="1:14" s="6" customFormat="1" x14ac:dyDescent="0.2">
      <c r="A18" s="4" t="s">
        <v>63</v>
      </c>
      <c r="B18" s="4" t="s">
        <v>13</v>
      </c>
      <c r="C18" s="4" t="s">
        <v>48</v>
      </c>
      <c r="D18" s="5">
        <v>45787</v>
      </c>
      <c r="E18" s="5">
        <v>45789</v>
      </c>
      <c r="F18" s="4" t="s">
        <v>19</v>
      </c>
      <c r="G18" s="4">
        <v>31</v>
      </c>
      <c r="H18" s="4">
        <v>13</v>
      </c>
      <c r="I18" s="4">
        <v>5</v>
      </c>
      <c r="J18" s="4">
        <v>1</v>
      </c>
      <c r="K18" s="4">
        <v>1</v>
      </c>
      <c r="L18" s="5">
        <v>45812</v>
      </c>
      <c r="M18" s="4">
        <v>2300</v>
      </c>
      <c r="N18" s="6">
        <f t="shared" si="0"/>
        <v>25</v>
      </c>
    </row>
    <row r="19" spans="1:14" s="6" customFormat="1" x14ac:dyDescent="0.2">
      <c r="A19" s="4" t="s">
        <v>64</v>
      </c>
      <c r="B19" s="4" t="s">
        <v>21</v>
      </c>
      <c r="C19" s="4" t="s">
        <v>49</v>
      </c>
      <c r="D19" s="5">
        <v>45789</v>
      </c>
      <c r="E19" s="5">
        <v>45791</v>
      </c>
      <c r="F19" s="4" t="s">
        <v>18</v>
      </c>
      <c r="G19" s="4">
        <v>48</v>
      </c>
      <c r="H19" s="4">
        <v>20</v>
      </c>
      <c r="I19" s="4">
        <v>8</v>
      </c>
      <c r="J19" s="4">
        <v>2</v>
      </c>
      <c r="K19" s="4">
        <v>1</v>
      </c>
      <c r="L19" s="5">
        <v>45815</v>
      </c>
      <c r="M19" s="4">
        <v>3900</v>
      </c>
      <c r="N19" s="6">
        <f t="shared" si="0"/>
        <v>26</v>
      </c>
    </row>
    <row r="20" spans="1:14" s="6" customFormat="1" x14ac:dyDescent="0.2">
      <c r="A20" s="4" t="s">
        <v>65</v>
      </c>
      <c r="B20" s="4" t="s">
        <v>22</v>
      </c>
      <c r="C20" s="4" t="s">
        <v>50</v>
      </c>
      <c r="D20" s="5">
        <v>45792</v>
      </c>
      <c r="E20" s="5">
        <v>45794</v>
      </c>
      <c r="F20" s="4" t="s">
        <v>15</v>
      </c>
      <c r="G20" s="4">
        <v>61</v>
      </c>
      <c r="H20" s="4">
        <v>25</v>
      </c>
      <c r="I20" s="4">
        <v>10</v>
      </c>
      <c r="J20" s="4">
        <v>2</v>
      </c>
      <c r="K20" s="4">
        <v>1</v>
      </c>
      <c r="L20" s="5">
        <v>45818</v>
      </c>
      <c r="M20" s="4">
        <v>4600</v>
      </c>
      <c r="N20" s="6">
        <f t="shared" si="0"/>
        <v>26</v>
      </c>
    </row>
    <row r="21" spans="1:14" s="6" customFormat="1" x14ac:dyDescent="0.2">
      <c r="A21" s="4" t="s">
        <v>66</v>
      </c>
      <c r="B21" s="4" t="s">
        <v>29</v>
      </c>
      <c r="C21" s="4" t="s">
        <v>51</v>
      </c>
      <c r="D21" s="5">
        <v>45794</v>
      </c>
      <c r="E21" s="5">
        <v>45796</v>
      </c>
      <c r="F21" s="4" t="s">
        <v>31</v>
      </c>
      <c r="G21" s="4">
        <v>37</v>
      </c>
      <c r="H21" s="4">
        <v>15</v>
      </c>
      <c r="I21" s="4">
        <v>6</v>
      </c>
      <c r="J21" s="4">
        <v>1</v>
      </c>
      <c r="K21" s="4">
        <v>1</v>
      </c>
      <c r="L21" s="5">
        <v>45820</v>
      </c>
      <c r="M21" s="4">
        <v>2800</v>
      </c>
      <c r="N21" s="6">
        <f t="shared" si="0"/>
        <v>26</v>
      </c>
    </row>
    <row r="22" spans="1:14" s="6" customFormat="1" x14ac:dyDescent="0.2">
      <c r="A22" s="4" t="s">
        <v>67</v>
      </c>
      <c r="B22" s="4" t="s">
        <v>16</v>
      </c>
      <c r="C22" s="4" t="s">
        <v>52</v>
      </c>
      <c r="D22" s="5">
        <v>45797</v>
      </c>
      <c r="E22" s="5">
        <v>45799</v>
      </c>
      <c r="F22" s="4" t="s">
        <v>15</v>
      </c>
      <c r="G22" s="4">
        <v>78</v>
      </c>
      <c r="H22" s="4">
        <v>34</v>
      </c>
      <c r="I22" s="4">
        <v>14</v>
      </c>
      <c r="J22" s="4">
        <v>3</v>
      </c>
      <c r="K22" s="4">
        <v>2</v>
      </c>
      <c r="L22" s="5">
        <v>45823</v>
      </c>
      <c r="M22" s="4">
        <v>7200</v>
      </c>
      <c r="N22" s="6">
        <f t="shared" si="0"/>
        <v>26</v>
      </c>
    </row>
    <row r="23" spans="1:14" s="6" customFormat="1" x14ac:dyDescent="0.2">
      <c r="A23" s="4" t="s">
        <v>68</v>
      </c>
      <c r="B23" s="4" t="s">
        <v>13</v>
      </c>
      <c r="C23" s="4" t="s">
        <v>53</v>
      </c>
      <c r="D23" s="5">
        <v>45799</v>
      </c>
      <c r="E23" s="5">
        <v>45801</v>
      </c>
      <c r="F23" s="4" t="s">
        <v>18</v>
      </c>
      <c r="G23" s="4">
        <v>41</v>
      </c>
      <c r="H23" s="4">
        <v>17</v>
      </c>
      <c r="I23" s="4">
        <v>6</v>
      </c>
      <c r="J23" s="4">
        <v>2</v>
      </c>
      <c r="K23" s="4">
        <v>1</v>
      </c>
      <c r="L23" s="5">
        <v>45826</v>
      </c>
      <c r="M23" s="4">
        <v>3100</v>
      </c>
      <c r="N23" s="6">
        <f t="shared" si="0"/>
        <v>27</v>
      </c>
    </row>
    <row r="24" spans="1:14" s="6" customFormat="1" x14ac:dyDescent="0.2">
      <c r="A24" s="4" t="s">
        <v>69</v>
      </c>
      <c r="B24" s="4" t="s">
        <v>21</v>
      </c>
      <c r="C24" s="4" t="s">
        <v>54</v>
      </c>
      <c r="D24" s="5">
        <v>45802</v>
      </c>
      <c r="E24" s="5">
        <v>45804</v>
      </c>
      <c r="F24" s="4" t="s">
        <v>19</v>
      </c>
      <c r="G24" s="4">
        <v>36</v>
      </c>
      <c r="H24" s="4">
        <v>15</v>
      </c>
      <c r="I24" s="4">
        <v>6</v>
      </c>
      <c r="J24" s="4">
        <v>1</v>
      </c>
      <c r="K24" s="4">
        <v>1</v>
      </c>
      <c r="L24" s="5">
        <v>45828</v>
      </c>
      <c r="M24" s="4">
        <v>2700</v>
      </c>
      <c r="N24" s="6">
        <f t="shared" si="0"/>
        <v>26</v>
      </c>
    </row>
    <row r="25" spans="1:14" s="6" customFormat="1" x14ac:dyDescent="0.2">
      <c r="A25" s="4" t="s">
        <v>70</v>
      </c>
      <c r="B25" s="4" t="s">
        <v>22</v>
      </c>
      <c r="C25" s="4" t="s">
        <v>55</v>
      </c>
      <c r="D25" s="5">
        <v>45804</v>
      </c>
      <c r="E25" s="5">
        <v>45806</v>
      </c>
      <c r="F25" s="4" t="s">
        <v>15</v>
      </c>
      <c r="G25" s="4">
        <v>54</v>
      </c>
      <c r="H25" s="4">
        <v>22</v>
      </c>
      <c r="I25" s="4">
        <v>9</v>
      </c>
      <c r="J25" s="4">
        <v>2</v>
      </c>
      <c r="K25" s="4">
        <v>1</v>
      </c>
      <c r="L25" s="5">
        <v>45831</v>
      </c>
      <c r="M25" s="4">
        <v>4300</v>
      </c>
      <c r="N25" s="6">
        <f t="shared" si="0"/>
        <v>27</v>
      </c>
    </row>
    <row r="26" spans="1:14" s="6" customFormat="1" x14ac:dyDescent="0.2">
      <c r="A26" s="4" t="s">
        <v>71</v>
      </c>
      <c r="B26" s="4" t="s">
        <v>16</v>
      </c>
      <c r="C26" s="4" t="s">
        <v>56</v>
      </c>
      <c r="D26" s="5">
        <v>45807</v>
      </c>
      <c r="E26" s="5">
        <v>45809</v>
      </c>
      <c r="F26" s="4" t="s">
        <v>15</v>
      </c>
      <c r="G26" s="4">
        <v>85</v>
      </c>
      <c r="H26" s="4">
        <v>38</v>
      </c>
      <c r="I26" s="4">
        <v>16</v>
      </c>
      <c r="J26" s="4">
        <v>4</v>
      </c>
      <c r="K26" s="4">
        <v>3</v>
      </c>
      <c r="L26" s="5">
        <v>45836</v>
      </c>
      <c r="M26" s="4">
        <v>9000</v>
      </c>
      <c r="N26" s="6">
        <f t="shared" si="0"/>
        <v>29</v>
      </c>
    </row>
    <row r="27" spans="1:14" s="6" customFormat="1" x14ac:dyDescent="0.2">
      <c r="A27" s="4" t="s">
        <v>84</v>
      </c>
      <c r="B27" s="12" t="s">
        <v>29</v>
      </c>
      <c r="C27" s="13" t="s">
        <v>85</v>
      </c>
      <c r="D27" s="19">
        <v>45702</v>
      </c>
      <c r="E27" s="19">
        <v>45704</v>
      </c>
      <c r="F27" s="12" t="s">
        <v>19</v>
      </c>
      <c r="G27" s="4">
        <v>40</v>
      </c>
      <c r="H27" s="4">
        <v>18</v>
      </c>
      <c r="I27" s="4">
        <v>8</v>
      </c>
      <c r="J27" s="4">
        <v>3</v>
      </c>
      <c r="K27" s="4">
        <v>2</v>
      </c>
      <c r="L27" s="5">
        <v>45709</v>
      </c>
      <c r="M27" s="4">
        <v>2000</v>
      </c>
      <c r="N27" s="6">
        <v>26</v>
      </c>
    </row>
    <row r="28" spans="1:14" s="6" customFormat="1" x14ac:dyDescent="0.2">
      <c r="A28" s="4" t="s">
        <v>86</v>
      </c>
      <c r="B28" s="6" t="s">
        <v>16</v>
      </c>
      <c r="C28" s="13" t="s">
        <v>87</v>
      </c>
      <c r="D28" s="5">
        <v>45700</v>
      </c>
      <c r="E28" s="5">
        <v>45703</v>
      </c>
      <c r="F28" s="4" t="s">
        <v>15</v>
      </c>
      <c r="G28" s="4">
        <v>50</v>
      </c>
      <c r="H28" s="4">
        <v>22</v>
      </c>
      <c r="I28" s="4">
        <v>10</v>
      </c>
      <c r="J28" s="4">
        <v>4</v>
      </c>
      <c r="K28" s="4">
        <v>3</v>
      </c>
      <c r="L28" s="5">
        <v>45708</v>
      </c>
      <c r="M28" s="4">
        <v>2500</v>
      </c>
      <c r="N28" s="18">
        <v>28</v>
      </c>
    </row>
    <row r="29" spans="1:14" s="6" customFormat="1" x14ac:dyDescent="0.2">
      <c r="A29" s="4"/>
      <c r="B29" s="4"/>
      <c r="C29" s="11"/>
      <c r="D29" s="11"/>
      <c r="E29" s="11"/>
      <c r="F29" s="4"/>
      <c r="G29" s="4"/>
      <c r="H29" s="4"/>
      <c r="I29" s="4"/>
      <c r="J29" s="4"/>
      <c r="K29" s="4"/>
      <c r="L29" s="5"/>
      <c r="M29" s="4"/>
    </row>
    <row r="30" spans="1:14" s="6" customFormat="1" x14ac:dyDescent="0.2">
      <c r="A30" s="4"/>
      <c r="B30" s="4"/>
      <c r="C30" s="4"/>
      <c r="D30" s="5"/>
      <c r="E30" s="5"/>
      <c r="F30" s="4"/>
      <c r="G30" s="4"/>
      <c r="H30" s="4"/>
      <c r="I30" s="4"/>
      <c r="J30" s="4"/>
      <c r="K30" s="4"/>
      <c r="L30" s="5"/>
      <c r="M30" s="4"/>
    </row>
    <row r="31" spans="1:14" s="6" customFormat="1" x14ac:dyDescent="0.2">
      <c r="A31" s="4"/>
      <c r="B31" s="4"/>
      <c r="C31" s="4"/>
      <c r="D31" s="5"/>
      <c r="E31" s="5"/>
      <c r="F31" s="4"/>
      <c r="G31" s="4"/>
      <c r="H31" s="4"/>
      <c r="I31" s="4"/>
      <c r="J31" s="4"/>
      <c r="K31" s="4"/>
      <c r="L31" s="5"/>
      <c r="M31" s="4"/>
    </row>
    <row r="32" spans="1:14" s="6" customFormat="1" x14ac:dyDescent="0.2">
      <c r="A32" s="4"/>
      <c r="B32" s="4"/>
      <c r="C32" s="4"/>
      <c r="D32" s="5"/>
      <c r="E32" s="5"/>
      <c r="F32" s="4"/>
      <c r="G32" s="4"/>
      <c r="H32" s="4"/>
      <c r="I32" s="4"/>
      <c r="J32" s="4"/>
      <c r="K32" s="4"/>
      <c r="L32" s="5"/>
      <c r="M32" s="4"/>
    </row>
    <row r="33" spans="1:14" s="6" customFormat="1" x14ac:dyDescent="0.2">
      <c r="A33" s="4"/>
      <c r="B33" s="4"/>
      <c r="C33" s="4"/>
      <c r="D33" s="5"/>
      <c r="E33" s="5"/>
      <c r="F33" s="4"/>
      <c r="G33" s="4"/>
      <c r="H33" s="4"/>
      <c r="I33" s="4"/>
      <c r="J33" s="4"/>
      <c r="K33" s="4"/>
      <c r="L33" s="5"/>
      <c r="M33" s="4"/>
    </row>
    <row r="34" spans="1:14" s="6" customFormat="1" x14ac:dyDescent="0.2">
      <c r="A34" s="4"/>
      <c r="B34" s="4"/>
      <c r="C34" s="4"/>
      <c r="D34" s="5"/>
      <c r="E34" s="5"/>
      <c r="F34" s="4"/>
      <c r="G34" s="4"/>
      <c r="H34" s="4"/>
      <c r="I34" s="4"/>
      <c r="J34" s="4"/>
      <c r="K34" s="4"/>
      <c r="L34" s="5"/>
      <c r="M34" s="4"/>
    </row>
    <row r="35" spans="1:14" s="6" customFormat="1" x14ac:dyDescent="0.2">
      <c r="A35" s="4"/>
      <c r="B35" s="4"/>
      <c r="C35" s="4"/>
      <c r="D35" s="5"/>
      <c r="E35" s="5"/>
      <c r="F35" s="4"/>
      <c r="G35" s="4"/>
      <c r="H35" s="4"/>
      <c r="I35" s="4"/>
      <c r="J35" s="4"/>
      <c r="K35" s="4"/>
      <c r="L35" s="5"/>
      <c r="M35" s="4"/>
    </row>
    <row r="36" spans="1:14" s="6" customFormat="1" x14ac:dyDescent="0.2">
      <c r="A36" s="4"/>
      <c r="B36" s="4"/>
      <c r="C36" s="4"/>
      <c r="D36" s="5"/>
      <c r="E36" s="5"/>
      <c r="F36" s="4"/>
      <c r="G36" s="4"/>
      <c r="H36" s="4"/>
      <c r="I36" s="4"/>
      <c r="J36" s="4"/>
      <c r="K36" s="4"/>
      <c r="L36" s="5"/>
      <c r="M36" s="4"/>
    </row>
    <row r="37" spans="1:14" x14ac:dyDescent="0.2">
      <c r="A37" s="4"/>
      <c r="B37" s="4"/>
      <c r="C37" s="4"/>
      <c r="D37" s="5"/>
      <c r="E37" s="5"/>
      <c r="F37" s="4"/>
      <c r="G37" s="4"/>
      <c r="H37" s="4"/>
      <c r="I37" s="4"/>
      <c r="J37" s="4"/>
      <c r="K37" s="4"/>
      <c r="L37" s="5"/>
      <c r="M37" s="4"/>
      <c r="N37" s="6"/>
    </row>
    <row r="38" spans="1:14" x14ac:dyDescent="0.2">
      <c r="A38" s="4"/>
      <c r="B38" s="4"/>
      <c r="C38" s="4"/>
      <c r="D38" s="5"/>
      <c r="E38" s="5"/>
      <c r="F38" s="4"/>
      <c r="G38" s="4"/>
      <c r="H38" s="4"/>
      <c r="I38" s="4"/>
      <c r="J38" s="4"/>
      <c r="K38" s="4"/>
      <c r="L38" s="5"/>
      <c r="M38" s="4"/>
      <c r="N38" s="6"/>
    </row>
    <row r="39" spans="1:14" x14ac:dyDescent="0.2">
      <c r="A39" s="4"/>
      <c r="B39" s="4"/>
      <c r="C39" s="4"/>
      <c r="D39" s="5"/>
      <c r="E39" s="5"/>
      <c r="F39" s="4"/>
      <c r="G39" s="4"/>
      <c r="H39" s="4"/>
      <c r="I39" s="4"/>
      <c r="J39" s="4"/>
      <c r="K39" s="4"/>
      <c r="L39" s="5"/>
      <c r="M39" s="4"/>
      <c r="N39" s="6"/>
    </row>
  </sheetData>
  <phoneticPr fontId="3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1BB6F-F57F-4AF8-A5E6-DF8CC5821349}">
  <dimension ref="A1:B23"/>
  <sheetViews>
    <sheetView workbookViewId="0">
      <selection activeCell="A18" sqref="A18"/>
    </sheetView>
  </sheetViews>
  <sheetFormatPr defaultRowHeight="14.25" x14ac:dyDescent="0.2"/>
  <cols>
    <col min="1" max="1" width="18.5" bestFit="1" customWidth="1"/>
    <col min="2" max="2" width="22.75" bestFit="1" customWidth="1"/>
  </cols>
  <sheetData>
    <row r="1" spans="1:2" x14ac:dyDescent="0.2">
      <c r="A1" t="s">
        <v>73</v>
      </c>
    </row>
    <row r="2" spans="1:2" x14ac:dyDescent="0.2">
      <c r="A2" s="7" t="s">
        <v>74</v>
      </c>
      <c r="B2" t="s">
        <v>76</v>
      </c>
    </row>
    <row r="3" spans="1:2" x14ac:dyDescent="0.2">
      <c r="A3" s="8" t="s">
        <v>21</v>
      </c>
      <c r="B3">
        <v>5</v>
      </c>
    </row>
    <row r="4" spans="1:2" x14ac:dyDescent="0.2">
      <c r="A4" s="8" t="s">
        <v>13</v>
      </c>
      <c r="B4">
        <v>5</v>
      </c>
    </row>
    <row r="5" spans="1:2" x14ac:dyDescent="0.2">
      <c r="A5" s="8" t="s">
        <v>16</v>
      </c>
      <c r="B5">
        <v>7</v>
      </c>
    </row>
    <row r="6" spans="1:2" x14ac:dyDescent="0.2">
      <c r="A6" s="8" t="s">
        <v>29</v>
      </c>
      <c r="B6">
        <v>3</v>
      </c>
    </row>
    <row r="7" spans="1:2" x14ac:dyDescent="0.2">
      <c r="A7" s="8" t="s">
        <v>22</v>
      </c>
      <c r="B7">
        <v>5</v>
      </c>
    </row>
    <row r="8" spans="1:2" x14ac:dyDescent="0.2">
      <c r="A8" s="8" t="s">
        <v>75</v>
      </c>
      <c r="B8">
        <v>25</v>
      </c>
    </row>
    <row r="10" spans="1:2" x14ac:dyDescent="0.2">
      <c r="A10" s="8" t="s">
        <v>77</v>
      </c>
    </row>
    <row r="11" spans="1:2" x14ac:dyDescent="0.2">
      <c r="A11" s="7" t="s">
        <v>74</v>
      </c>
      <c r="B11" t="s">
        <v>78</v>
      </c>
    </row>
    <row r="12" spans="1:2" x14ac:dyDescent="0.2">
      <c r="A12" s="8" t="s">
        <v>31</v>
      </c>
      <c r="B12">
        <v>4</v>
      </c>
    </row>
    <row r="13" spans="1:2" x14ac:dyDescent="0.2">
      <c r="A13" s="8" t="s">
        <v>18</v>
      </c>
      <c r="B13">
        <v>7</v>
      </c>
    </row>
    <row r="14" spans="1:2" x14ac:dyDescent="0.2">
      <c r="A14" s="8" t="s">
        <v>15</v>
      </c>
      <c r="B14">
        <v>17</v>
      </c>
    </row>
    <row r="15" spans="1:2" x14ac:dyDescent="0.2">
      <c r="A15" s="8" t="s">
        <v>19</v>
      </c>
      <c r="B15">
        <v>5</v>
      </c>
    </row>
    <row r="16" spans="1:2" x14ac:dyDescent="0.2">
      <c r="A16" s="8" t="s">
        <v>75</v>
      </c>
      <c r="B16">
        <v>33</v>
      </c>
    </row>
    <row r="18" spans="1:2" x14ac:dyDescent="0.2">
      <c r="A18" s="14" t="s">
        <v>79</v>
      </c>
      <c r="B18" s="14"/>
    </row>
    <row r="19" spans="1:2" x14ac:dyDescent="0.2">
      <c r="A19" s="15" t="s">
        <v>80</v>
      </c>
      <c r="B19" s="15">
        <f>SUM('Recruitment_Data'!G2:G57)</f>
        <v>1370</v>
      </c>
    </row>
    <row r="20" spans="1:2" x14ac:dyDescent="0.2">
      <c r="A20" s="15" t="s">
        <v>81</v>
      </c>
      <c r="B20" s="15">
        <f>SUM('Recruitment_Data'!H2:H57)</f>
        <v>580</v>
      </c>
    </row>
    <row r="21" spans="1:2" x14ac:dyDescent="0.2">
      <c r="A21" s="15" t="s">
        <v>82</v>
      </c>
      <c r="B21" s="15">
        <f>SUM('Recruitment_Data'!I2:I57)</f>
        <v>234</v>
      </c>
    </row>
    <row r="22" spans="1:2" x14ac:dyDescent="0.2">
      <c r="A22" s="15" t="s">
        <v>83</v>
      </c>
      <c r="B22" s="15">
        <f>COUNT('Recruitment_Data'!L2:L57)</f>
        <v>27</v>
      </c>
    </row>
    <row r="23" spans="1:2" x14ac:dyDescent="0.2">
      <c r="A23" s="11"/>
    </row>
  </sheetData>
  <pageMargins left="0.7" right="0.7" top="0.75" bottom="0.75" header="0.3" footer="0.3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4843E-CA76-4304-8857-E70E73A44044}">
  <dimension ref="D1:W8"/>
  <sheetViews>
    <sheetView showGridLines="0" tabSelected="1" zoomScaleNormal="100" workbookViewId="0">
      <selection activeCell="AB17" sqref="AB17"/>
    </sheetView>
  </sheetViews>
  <sheetFormatPr defaultRowHeight="14.25" x14ac:dyDescent="0.2"/>
  <cols>
    <col min="1" max="16384" width="9" style="9"/>
  </cols>
  <sheetData>
    <row r="1" spans="4:23" x14ac:dyDescent="0.2">
      <c r="D1" s="10"/>
    </row>
    <row r="8" spans="4:23" x14ac:dyDescent="0.2">
      <c r="E8" s="16">
        <f>COUNT('Recruitment_Data'!L2:L57)</f>
        <v>27</v>
      </c>
      <c r="K8" s="16">
        <f>AVERAGE('Recruitment_Data'!N2:N57)</f>
        <v>26.296296296296298</v>
      </c>
      <c r="Q8" s="16">
        <f>SUM('Recruitment_Data'!M2:M57)</f>
        <v>110900</v>
      </c>
      <c r="W8" s="17">
        <f>SUM('Recruitment_Data'!K2:K57)/SUM('Recruitment_Data'!J2:J57)</f>
        <v>0.62295081967213117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Recruitment_Data</vt:lpstr>
      <vt:lpstr>Pivot_Analysis</vt:lpstr>
      <vt:lpstr>Recruitment_Dashboard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Thamer Alshehri</dc:creator>
  <cp:lastModifiedBy>Thamer Alshehri</cp:lastModifiedBy>
  <dcterms:created xsi:type="dcterms:W3CDTF">2026-02-13T01:30:17Z</dcterms:created>
  <dcterms:modified xsi:type="dcterms:W3CDTF">2026-02-13T03:17:17Z</dcterms:modified>
</cp:coreProperties>
</file>