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c8d4a5cc8b82e16/Desktop/مشاريع اكسل/"/>
    </mc:Choice>
  </mc:AlternateContent>
  <xr:revisionPtr revIDLastSave="1" documentId="8_{544AB05D-1DCF-4EE0-851C-3362A9790437}" xr6:coauthVersionLast="47" xr6:coauthVersionMax="47" xr10:uidLastSave="{DB2BFEF7-A86A-40CF-BD1C-46EC2CC42962}"/>
  <bookViews>
    <workbookView xWindow="-120" yWindow="-120" windowWidth="29040" windowHeight="15840" activeTab="2" xr2:uid="{3FE01761-885A-4AE6-A2D9-412774925637}"/>
  </bookViews>
  <sheets>
    <sheet name="Employee_Data" sheetId="1" r:id="rId1"/>
    <sheet name="Audit_Calculation" sheetId="2" state="hidden" r:id="rId2"/>
    <sheet name="Dashboard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3" l="1"/>
  <c r="J3" i="2"/>
  <c r="K2" i="1"/>
  <c r="G3" i="2"/>
  <c r="F4" i="3"/>
  <c r="E4" i="3"/>
  <c r="C4" i="3"/>
  <c r="F3" i="2"/>
  <c r="E3" i="2"/>
  <c r="D3" i="2"/>
  <c r="C3" i="2"/>
  <c r="B3" i="2"/>
  <c r="K4" i="1"/>
  <c r="K6" i="1"/>
  <c r="K7" i="1"/>
  <c r="K8" i="1"/>
  <c r="K9" i="1"/>
  <c r="K10" i="1"/>
  <c r="K12" i="1"/>
  <c r="K13" i="1"/>
  <c r="K15" i="1"/>
  <c r="K16" i="1"/>
  <c r="K18" i="1"/>
  <c r="K19" i="1"/>
  <c r="K20" i="1"/>
  <c r="K22" i="1"/>
  <c r="K23" i="1"/>
  <c r="K25" i="1"/>
  <c r="K26" i="1"/>
  <c r="K27" i="1"/>
  <c r="K28" i="1"/>
  <c r="K29" i="1"/>
  <c r="K30" i="1"/>
  <c r="K31" i="1"/>
  <c r="J32" i="1"/>
  <c r="K32" i="1" s="1"/>
  <c r="J3" i="1"/>
  <c r="K3" i="1" s="1"/>
  <c r="J4" i="1"/>
  <c r="J5" i="1"/>
  <c r="J6" i="1"/>
  <c r="J7" i="1"/>
  <c r="J8" i="1"/>
  <c r="J9" i="1"/>
  <c r="J10" i="1"/>
  <c r="J11" i="1"/>
  <c r="K11" i="1" s="1"/>
  <c r="J12" i="1"/>
  <c r="J13" i="1"/>
  <c r="J14" i="1"/>
  <c r="K14" i="1" s="1"/>
  <c r="J15" i="1"/>
  <c r="J16" i="1"/>
  <c r="J17" i="1"/>
  <c r="K17" i="1" s="1"/>
  <c r="J18" i="1"/>
  <c r="J19" i="1"/>
  <c r="J20" i="1"/>
  <c r="J21" i="1"/>
  <c r="K21" i="1" s="1"/>
  <c r="J22" i="1"/>
  <c r="J23" i="1"/>
  <c r="J24" i="1"/>
  <c r="K24" i="1" s="1"/>
  <c r="J25" i="1"/>
  <c r="J26" i="1"/>
  <c r="J27" i="1"/>
  <c r="J28" i="1"/>
  <c r="J29" i="1"/>
  <c r="J30" i="1"/>
  <c r="J31" i="1"/>
  <c r="J2" i="1"/>
  <c r="H3" i="2" l="1"/>
  <c r="I3" i="2"/>
  <c r="D4" i="3" s="1"/>
  <c r="K5" i="1"/>
</calcChain>
</file>

<file path=xl/sharedStrings.xml><?xml version="1.0" encoding="utf-8"?>
<sst xmlns="http://schemas.openxmlformats.org/spreadsheetml/2006/main" count="299" uniqueCount="85">
  <si>
    <t>Employee ID</t>
  </si>
  <si>
    <t>Name</t>
  </si>
  <si>
    <t>Department</t>
  </si>
  <si>
    <t>Contract Signed</t>
  </si>
  <si>
    <t>ID Valid</t>
  </si>
  <si>
    <t>Medical Insurance</t>
  </si>
  <si>
    <t>GOSI Registered</t>
  </si>
  <si>
    <t>Performance Review</t>
  </si>
  <si>
    <t>File Complete</t>
  </si>
  <si>
    <t>Yes</t>
  </si>
  <si>
    <t>Finance</t>
  </si>
  <si>
    <t>HR</t>
  </si>
  <si>
    <t>Operations</t>
  </si>
  <si>
    <t>IT</t>
  </si>
  <si>
    <t>Sales</t>
  </si>
  <si>
    <t>Sarah Al-Qahtani</t>
  </si>
  <si>
    <t>Khalid Al-Shammari</t>
  </si>
  <si>
    <t>Reem Al-Dossari</t>
  </si>
  <si>
    <t>Marketing</t>
  </si>
  <si>
    <t>Fahad bin Sultan</t>
  </si>
  <si>
    <t>Noura Al-Mansour</t>
  </si>
  <si>
    <t>Abdullah Al-Zahrani</t>
  </si>
  <si>
    <t>Layla Al-Shehri</t>
  </si>
  <si>
    <t>Customer Service</t>
  </si>
  <si>
    <t>Mona Al-Fayez</t>
  </si>
  <si>
    <t>Yousif Al-Harbi</t>
  </si>
  <si>
    <t>Amal Al-Baqami</t>
  </si>
  <si>
    <t>Sultan Al-Mutairi</t>
  </si>
  <si>
    <t>Hind Al-Ghamdi</t>
  </si>
  <si>
    <t>Faisal Al-Tamimi</t>
  </si>
  <si>
    <t>Jawaher Al-Anazi</t>
  </si>
  <si>
    <t>Hessa Al-Saleh</t>
  </si>
  <si>
    <t>Adel Al-Ruwaili</t>
  </si>
  <si>
    <t>Maha Al-Sehli</t>
  </si>
  <si>
    <t>Turki Al-Rashidi</t>
  </si>
  <si>
    <t>Nouf Al-Saud</t>
  </si>
  <si>
    <t>Bandar Al-Hazmi</t>
  </si>
  <si>
    <t>EMP-001</t>
  </si>
  <si>
    <t>EMP-002</t>
  </si>
  <si>
    <t>EMP-003</t>
  </si>
  <si>
    <t>EMP-004</t>
  </si>
  <si>
    <t>EMP-005</t>
  </si>
  <si>
    <t>EMP-006</t>
  </si>
  <si>
    <t>EMP-007</t>
  </si>
  <si>
    <t>EMP-008</t>
  </si>
  <si>
    <t>EMP-009</t>
  </si>
  <si>
    <t>EMP-010</t>
  </si>
  <si>
    <t>EMP-011</t>
  </si>
  <si>
    <t>EMP-012</t>
  </si>
  <si>
    <t>EMP-013</t>
  </si>
  <si>
    <t>EMP-014</t>
  </si>
  <si>
    <t>EMP-015</t>
  </si>
  <si>
    <t>EMP-016</t>
  </si>
  <si>
    <t>EMP-017</t>
  </si>
  <si>
    <t>EMP-018</t>
  </si>
  <si>
    <t>EMP-019</t>
  </si>
  <si>
    <t>EMP-020</t>
  </si>
  <si>
    <t>EMP-021</t>
  </si>
  <si>
    <t>EMP-022</t>
  </si>
  <si>
    <t>EMP-023</t>
  </si>
  <si>
    <t>EMP-024</t>
  </si>
  <si>
    <t>EMP-025</t>
  </si>
  <si>
    <t>EMP-026</t>
  </si>
  <si>
    <t>EMP-027</t>
  </si>
  <si>
    <t>EMP-028</t>
  </si>
  <si>
    <t>EMP-029</t>
  </si>
  <si>
    <t>EMP-030</t>
  </si>
  <si>
    <t>No</t>
  </si>
  <si>
    <t>Compliance %</t>
  </si>
  <si>
    <t>Status</t>
  </si>
  <si>
    <t>EMP-031</t>
  </si>
  <si>
    <t>Thamer Alshehri</t>
  </si>
  <si>
    <t>Overall Compliance %</t>
  </si>
  <si>
    <t>Most Non-Compliant Item</t>
  </si>
  <si>
    <t>Laila saad</t>
  </si>
  <si>
    <t>Nasser Fahad</t>
  </si>
  <si>
    <t>Huda Omar</t>
  </si>
  <si>
    <t>Omar Noor</t>
  </si>
  <si>
    <t>Reem Waleed</t>
  </si>
  <si>
    <t>Faisal AlHarbi</t>
  </si>
  <si>
    <t>Mona Alfahad</t>
  </si>
  <si>
    <t>Khalid Nasser</t>
  </si>
  <si>
    <t>Sara Mohammed</t>
  </si>
  <si>
    <t>Ahmed Alshehri</t>
  </si>
  <si>
    <t>Done 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</si>
</sst>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rgb="FF000000"/>
      <name val="Arial"/>
      <family val="2"/>
      <charset val="178"/>
      <scheme val="minor"/>
    </font>
    <font>
      <sz val="8"/>
      <name val="Arial"/>
      <family val="2"/>
      <charset val="178"/>
      <scheme val="minor"/>
    </font>
    <font>
      <sz val="11"/>
      <color theme="0" tint="-0.34998626667073579"/>
      <name val="Arial"/>
      <family val="2"/>
      <charset val="178"/>
      <scheme val="minor"/>
    </font>
    <font>
      <sz val="11"/>
      <color theme="1" tint="0.14999847407452621"/>
      <name val="Arial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1" xfId="0" applyBorder="1"/>
    <xf numFmtId="0" fontId="0" fillId="0" borderId="1" xfId="1" applyNumberFormat="1" applyFont="1" applyFill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9" fontId="4" fillId="2" borderId="0" xfId="0" applyNumberFormat="1" applyFont="1" applyFill="1"/>
    <xf numFmtId="0" fontId="5" fillId="2" borderId="0" xfId="0" applyFont="1" applyFill="1"/>
    <xf numFmtId="9" fontId="5" fillId="2" borderId="0" xfId="0" applyNumberFormat="1" applyFont="1" applyFill="1"/>
  </cellXfs>
  <cellStyles count="3">
    <cellStyle name="Comma" xfId="1" builtinId="3"/>
    <cellStyle name="Percent" xfId="2" builtinId="5"/>
    <cellStyle name="عادي" xfId="0" builtinId="0"/>
  </cellStyles>
  <dxfs count="2">
    <dxf>
      <fill>
        <patternFill>
          <bgColor theme="9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EA8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baseline="0">
                <a:solidFill>
                  <a:schemeClr val="bg1">
                    <a:lumMod val="85000"/>
                  </a:schemeClr>
                </a:solidFill>
              </a:rPr>
              <a:t>Non-Compliance by Audit Item</a:t>
            </a:r>
            <a:endParaRPr lang="ar-SA">
              <a:solidFill>
                <a:schemeClr val="bg1">
                  <a:lumMod val="8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5.0518380395885458E-2"/>
          <c:y val="0.10678657074340528"/>
          <c:w val="0.9447922878338918"/>
          <c:h val="0.84957249948073033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Audit_Calculation!$B$2:$G$2</c:f>
              <c:strCache>
                <c:ptCount val="6"/>
                <c:pt idx="0">
                  <c:v>Contract Signed</c:v>
                </c:pt>
                <c:pt idx="1">
                  <c:v>ID Valid</c:v>
                </c:pt>
                <c:pt idx="2">
                  <c:v>Medical Insurance</c:v>
                </c:pt>
                <c:pt idx="3">
                  <c:v>GOSI Registered</c:v>
                </c:pt>
                <c:pt idx="4">
                  <c:v>Performance Review</c:v>
                </c:pt>
                <c:pt idx="5">
                  <c:v>File Complete</c:v>
                </c:pt>
              </c:strCache>
            </c:strRef>
          </c:cat>
          <c:val>
            <c:numRef>
              <c:f>Audit_Calculation!$B$3:$G$3</c:f>
              <c:numCache>
                <c:formatCode>General</c:formatCode>
                <c:ptCount val="6"/>
                <c:pt idx="0">
                  <c:v>3</c:v>
                </c:pt>
                <c:pt idx="1">
                  <c:v>4</c:v>
                </c:pt>
                <c:pt idx="2">
                  <c:v>6</c:v>
                </c:pt>
                <c:pt idx="3">
                  <c:v>5</c:v>
                </c:pt>
                <c:pt idx="4">
                  <c:v>19</c:v>
                </c:pt>
                <c:pt idx="5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42-4DC4-99FD-3D8C9226196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62620952"/>
        <c:axId val="762630672"/>
      </c:barChart>
      <c:catAx>
        <c:axId val="76262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2630672"/>
        <c:crosses val="autoZero"/>
        <c:auto val="1"/>
        <c:lblAlgn val="ctr"/>
        <c:lblOffset val="100"/>
        <c:noMultiLvlLbl val="0"/>
      </c:catAx>
      <c:valAx>
        <c:axId val="76263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2620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390525</xdr:colOff>
      <xdr:row>21</xdr:row>
      <xdr:rowOff>104775</xdr:rowOff>
    </xdr:from>
    <xdr:to>
      <xdr:col>18</xdr:col>
      <xdr:colOff>552450</xdr:colOff>
      <xdr:row>27</xdr:row>
      <xdr:rowOff>104775</xdr:rowOff>
    </xdr:to>
    <xdr:grpSp>
      <xdr:nvGrpSpPr>
        <xdr:cNvPr id="20" name="مجموعة 19">
          <a:extLst>
            <a:ext uri="{FF2B5EF4-FFF2-40B4-BE49-F238E27FC236}">
              <a16:creationId xmlns:a16="http://schemas.microsoft.com/office/drawing/2014/main" id="{D38F2D0D-AFD8-2457-0247-3D9DB1149ACB}"/>
            </a:ext>
          </a:extLst>
        </xdr:cNvPr>
        <xdr:cNvGrpSpPr/>
      </xdr:nvGrpSpPr>
      <xdr:grpSpPr>
        <a:xfrm>
          <a:off x="9305925" y="3905250"/>
          <a:ext cx="3590925" cy="1085850"/>
          <a:chOff x="12973050" y="3333750"/>
          <a:chExt cx="3590925" cy="1085850"/>
        </a:xfrm>
      </xdr:grpSpPr>
      <xdr:sp macro="" textlink="">
        <xdr:nvSpPr>
          <xdr:cNvPr id="3" name="مخطط انسيابي: معالجة متعاقبة 2">
            <a:extLst>
              <a:ext uri="{FF2B5EF4-FFF2-40B4-BE49-F238E27FC236}">
                <a16:creationId xmlns:a16="http://schemas.microsoft.com/office/drawing/2014/main" id="{18CA2CDE-0CDE-53FA-F3BF-396490A41B57}"/>
              </a:ext>
            </a:extLst>
          </xdr:cNvPr>
          <xdr:cNvSpPr/>
        </xdr:nvSpPr>
        <xdr:spPr>
          <a:xfrm>
            <a:off x="12973050" y="3333750"/>
            <a:ext cx="3590925" cy="1085850"/>
          </a:xfrm>
          <a:prstGeom prst="flowChartAlternateProcess">
            <a:avLst/>
          </a:prstGeom>
          <a:solidFill>
            <a:schemeClr val="accent3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1" anchor="t"/>
          <a:lstStyle/>
          <a:p>
            <a:pPr algn="ctr"/>
            <a:r>
              <a:rPr lang="en-US" sz="2000" b="1">
                <a:solidFill>
                  <a:schemeClr val="tx1"/>
                </a:solidFill>
              </a:rPr>
              <a:t>Overall Compliance %</a:t>
            </a:r>
            <a:endParaRPr lang="ar-SA" sz="2000" b="1">
              <a:solidFill>
                <a:schemeClr val="tx1"/>
              </a:solidFill>
            </a:endParaRPr>
          </a:p>
        </xdr:txBody>
      </xdr:sp>
      <xdr:sp macro="" textlink="C4">
        <xdr:nvSpPr>
          <xdr:cNvPr id="4" name="مربع نص 3">
            <a:extLst>
              <a:ext uri="{FF2B5EF4-FFF2-40B4-BE49-F238E27FC236}">
                <a16:creationId xmlns:a16="http://schemas.microsoft.com/office/drawing/2014/main" id="{205B6D0F-0917-ABCD-0B84-64AC6E974F67}"/>
              </a:ext>
            </a:extLst>
          </xdr:cNvPr>
          <xdr:cNvSpPr txBox="1"/>
        </xdr:nvSpPr>
        <xdr:spPr>
          <a:xfrm>
            <a:off x="13811251" y="3676650"/>
            <a:ext cx="1943100" cy="666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/>
            <a:fld id="{E745A527-C3EC-46D5-9931-1C1369D74BC6}" type="TxLink">
              <a:rPr lang="en-US" sz="2000" b="1" i="0" u="none" strike="noStrike">
                <a:solidFill>
                  <a:sysClr val="windowText" lastClr="000000"/>
                </a:solidFill>
                <a:latin typeface="Arial"/>
                <a:cs typeface="Arial"/>
              </a:rPr>
              <a:pPr algn="ctr"/>
              <a:t>69%</a:t>
            </a:fld>
            <a:endParaRPr lang="ar-SA" sz="2000" b="1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19</xdr:col>
      <xdr:colOff>247650</xdr:colOff>
      <xdr:row>14</xdr:row>
      <xdr:rowOff>85725</xdr:rowOff>
    </xdr:from>
    <xdr:to>
      <xdr:col>24</xdr:col>
      <xdr:colOff>409575</xdr:colOff>
      <xdr:row>20</xdr:row>
      <xdr:rowOff>85725</xdr:rowOff>
    </xdr:to>
    <xdr:grpSp>
      <xdr:nvGrpSpPr>
        <xdr:cNvPr id="24" name="مجموعة 23">
          <a:extLst>
            <a:ext uri="{FF2B5EF4-FFF2-40B4-BE49-F238E27FC236}">
              <a16:creationId xmlns:a16="http://schemas.microsoft.com/office/drawing/2014/main" id="{6C776AB8-6049-09B4-77DD-D9FA47699506}"/>
            </a:ext>
          </a:extLst>
        </xdr:cNvPr>
        <xdr:cNvGrpSpPr/>
      </xdr:nvGrpSpPr>
      <xdr:grpSpPr>
        <a:xfrm>
          <a:off x="13277850" y="2619375"/>
          <a:ext cx="3590925" cy="1085850"/>
          <a:chOff x="11001375" y="2028825"/>
          <a:chExt cx="3590925" cy="1085850"/>
        </a:xfrm>
      </xdr:grpSpPr>
      <xdr:sp macro="" textlink="">
        <xdr:nvSpPr>
          <xdr:cNvPr id="7" name="مخطط انسيابي: معالجة متعاقبة 6">
            <a:extLst>
              <a:ext uri="{FF2B5EF4-FFF2-40B4-BE49-F238E27FC236}">
                <a16:creationId xmlns:a16="http://schemas.microsoft.com/office/drawing/2014/main" id="{C3BF734A-D611-4D12-9E35-7E39700F1018}"/>
              </a:ext>
            </a:extLst>
          </xdr:cNvPr>
          <xdr:cNvSpPr/>
        </xdr:nvSpPr>
        <xdr:spPr>
          <a:xfrm>
            <a:off x="11001375" y="2028825"/>
            <a:ext cx="3590925" cy="1085850"/>
          </a:xfrm>
          <a:prstGeom prst="flowChartAlternateProcess">
            <a:avLst/>
          </a:prstGeom>
          <a:solidFill>
            <a:schemeClr val="accent3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1" anchor="t"/>
          <a:lstStyle/>
          <a:p>
            <a:pPr algn="ctr" rtl="0"/>
            <a:r>
              <a:rPr lang="en-US" sz="2000" b="1">
                <a:solidFill>
                  <a:sysClr val="windowText" lastClr="000000"/>
                </a:solidFill>
              </a:rPr>
              <a:t>Completed Files</a:t>
            </a:r>
            <a:endParaRPr lang="en-US" sz="20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G3">
        <xdr:nvSpPr>
          <xdr:cNvPr id="8" name="مربع نص 7">
            <a:extLst>
              <a:ext uri="{FF2B5EF4-FFF2-40B4-BE49-F238E27FC236}">
                <a16:creationId xmlns:a16="http://schemas.microsoft.com/office/drawing/2014/main" id="{A519F82B-9930-44F1-94A0-4AE1AE755DEA}"/>
              </a:ext>
            </a:extLst>
          </xdr:cNvPr>
          <xdr:cNvSpPr txBox="1"/>
        </xdr:nvSpPr>
        <xdr:spPr>
          <a:xfrm>
            <a:off x="11849101" y="2409825"/>
            <a:ext cx="1943100" cy="666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/>
            <a:fld id="{280FB903-52DD-45E1-9DD8-2DFAA0447B87}" type="TxLink">
              <a:rPr lang="en-US" sz="2000" b="1" i="0" u="none" strike="noStrike">
                <a:solidFill>
                  <a:srgbClr val="000000"/>
                </a:solidFill>
                <a:latin typeface="Arial"/>
                <a:cs typeface="Arial"/>
              </a:rPr>
              <a:pPr algn="ctr"/>
              <a:t>11</a:t>
            </a:fld>
            <a:endParaRPr lang="ar-SA" sz="7200" b="1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19</xdr:col>
      <xdr:colOff>209550</xdr:colOff>
      <xdr:row>28</xdr:row>
      <xdr:rowOff>95250</xdr:rowOff>
    </xdr:from>
    <xdr:to>
      <xdr:col>24</xdr:col>
      <xdr:colOff>371475</xdr:colOff>
      <xdr:row>34</xdr:row>
      <xdr:rowOff>95250</xdr:rowOff>
    </xdr:to>
    <xdr:grpSp>
      <xdr:nvGrpSpPr>
        <xdr:cNvPr id="23" name="مجموعة 22">
          <a:extLst>
            <a:ext uri="{FF2B5EF4-FFF2-40B4-BE49-F238E27FC236}">
              <a16:creationId xmlns:a16="http://schemas.microsoft.com/office/drawing/2014/main" id="{B6A14825-E68E-5D84-55F5-8B28A2A95A45}"/>
            </a:ext>
          </a:extLst>
        </xdr:cNvPr>
        <xdr:cNvGrpSpPr/>
      </xdr:nvGrpSpPr>
      <xdr:grpSpPr>
        <a:xfrm>
          <a:off x="13239750" y="5162550"/>
          <a:ext cx="3590925" cy="1085850"/>
          <a:chOff x="12944475" y="4610100"/>
          <a:chExt cx="3590925" cy="1085850"/>
        </a:xfrm>
      </xdr:grpSpPr>
      <xdr:sp macro="" textlink="">
        <xdr:nvSpPr>
          <xdr:cNvPr id="9" name="مخطط انسيابي: معالجة متعاقبة 8">
            <a:extLst>
              <a:ext uri="{FF2B5EF4-FFF2-40B4-BE49-F238E27FC236}">
                <a16:creationId xmlns:a16="http://schemas.microsoft.com/office/drawing/2014/main" id="{3C7FD174-72DB-4B27-BB44-13CB547C8AB9}"/>
              </a:ext>
            </a:extLst>
          </xdr:cNvPr>
          <xdr:cNvSpPr/>
        </xdr:nvSpPr>
        <xdr:spPr>
          <a:xfrm>
            <a:off x="12944475" y="4610100"/>
            <a:ext cx="3590925" cy="1085850"/>
          </a:xfrm>
          <a:prstGeom prst="flowChartAlternateProcess">
            <a:avLst/>
          </a:prstGeom>
          <a:solidFill>
            <a:schemeClr val="accent3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1" anchor="t"/>
          <a:lstStyle/>
          <a:p>
            <a:pPr algn="ctr"/>
            <a:r>
              <a:rPr lang="en-US" sz="2000" b="1">
                <a:solidFill>
                  <a:schemeClr val="tx1"/>
                </a:solidFill>
              </a:rPr>
              <a:t>Most Non-Compliant Item</a:t>
            </a:r>
            <a:endParaRPr lang="ar-SA" sz="2000" b="1">
              <a:solidFill>
                <a:schemeClr val="tx1"/>
              </a:solidFill>
            </a:endParaRPr>
          </a:p>
        </xdr:txBody>
      </xdr:sp>
      <xdr:sp macro="" textlink="D4">
        <xdr:nvSpPr>
          <xdr:cNvPr id="10" name="مربع نص 9">
            <a:extLst>
              <a:ext uri="{FF2B5EF4-FFF2-40B4-BE49-F238E27FC236}">
                <a16:creationId xmlns:a16="http://schemas.microsoft.com/office/drawing/2014/main" id="{B3119890-7A72-48AC-859C-913B16E39951}"/>
              </a:ext>
            </a:extLst>
          </xdr:cNvPr>
          <xdr:cNvSpPr txBox="1"/>
        </xdr:nvSpPr>
        <xdr:spPr>
          <a:xfrm>
            <a:off x="13725526" y="4962525"/>
            <a:ext cx="1943100" cy="666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/>
            <a:fld id="{FE582DD8-E1C8-4E6C-8AF1-5B3FCDE1DC0C}" type="TxLink">
              <a:rPr lang="en-US" sz="1800" b="1" i="0" u="none" strike="noStrike">
                <a:solidFill>
                  <a:schemeClr val="tx1"/>
                </a:solidFill>
                <a:latin typeface="Arial"/>
                <a:cs typeface="Arial"/>
              </a:rPr>
              <a:pPr algn="ctr"/>
              <a:t>File Complete</a:t>
            </a:fld>
            <a:endParaRPr lang="ar-SA" sz="3600" b="1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400050</xdr:colOff>
      <xdr:row>28</xdr:row>
      <xdr:rowOff>85725</xdr:rowOff>
    </xdr:from>
    <xdr:to>
      <xdr:col>18</xdr:col>
      <xdr:colOff>561975</xdr:colOff>
      <xdr:row>34</xdr:row>
      <xdr:rowOff>85725</xdr:rowOff>
    </xdr:to>
    <xdr:grpSp>
      <xdr:nvGrpSpPr>
        <xdr:cNvPr id="22" name="مجموعة 21">
          <a:extLst>
            <a:ext uri="{FF2B5EF4-FFF2-40B4-BE49-F238E27FC236}">
              <a16:creationId xmlns:a16="http://schemas.microsoft.com/office/drawing/2014/main" id="{51AEEBFE-5CA8-D827-0CE8-E009CF723659}"/>
            </a:ext>
          </a:extLst>
        </xdr:cNvPr>
        <xdr:cNvGrpSpPr/>
      </xdr:nvGrpSpPr>
      <xdr:grpSpPr>
        <a:xfrm>
          <a:off x="9315450" y="5153025"/>
          <a:ext cx="3590925" cy="1085850"/>
          <a:chOff x="9020175" y="4600575"/>
          <a:chExt cx="3590925" cy="1085850"/>
        </a:xfrm>
      </xdr:grpSpPr>
      <xdr:sp macro="" textlink="">
        <xdr:nvSpPr>
          <xdr:cNvPr id="12" name="مخطط انسيابي: معالجة متعاقبة 11">
            <a:extLst>
              <a:ext uri="{FF2B5EF4-FFF2-40B4-BE49-F238E27FC236}">
                <a16:creationId xmlns:a16="http://schemas.microsoft.com/office/drawing/2014/main" id="{16CFF20C-8ECF-33D0-1975-0DCEFA3252FE}"/>
              </a:ext>
            </a:extLst>
          </xdr:cNvPr>
          <xdr:cNvSpPr/>
        </xdr:nvSpPr>
        <xdr:spPr>
          <a:xfrm>
            <a:off x="9020175" y="4600575"/>
            <a:ext cx="3590925" cy="1085850"/>
          </a:xfrm>
          <a:prstGeom prst="flowChartAlternateProcess">
            <a:avLst/>
          </a:prstGeom>
          <a:solidFill>
            <a:schemeClr val="accent3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1" anchor="t"/>
          <a:lstStyle/>
          <a:p>
            <a:pPr algn="ctr" rtl="0"/>
            <a:r>
              <a:rPr lang="en-US" sz="1800" b="1">
                <a:solidFill>
                  <a:schemeClr val="tx1"/>
                </a:solidFill>
              </a:rPr>
              <a:t>Total Non-Compliant Employees</a:t>
            </a:r>
            <a:endParaRPr lang="en-US" sz="18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F4">
        <xdr:nvSpPr>
          <xdr:cNvPr id="13" name="مربع نص 12">
            <a:extLst>
              <a:ext uri="{FF2B5EF4-FFF2-40B4-BE49-F238E27FC236}">
                <a16:creationId xmlns:a16="http://schemas.microsoft.com/office/drawing/2014/main" id="{A423938C-144B-5FF2-0F07-2C121479A76C}"/>
              </a:ext>
            </a:extLst>
          </xdr:cNvPr>
          <xdr:cNvSpPr txBox="1"/>
        </xdr:nvSpPr>
        <xdr:spPr>
          <a:xfrm>
            <a:off x="9829801" y="4981575"/>
            <a:ext cx="1943100" cy="666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/>
            <a:fld id="{3203D8D4-0A13-46C5-BBA1-3969A83C7866}" type="TxLink">
              <a:rPr lang="en-US" sz="2000" b="1" i="0" u="none" strike="noStrike">
                <a:solidFill>
                  <a:srgbClr val="000000"/>
                </a:solidFill>
                <a:latin typeface="Arial"/>
                <a:cs typeface="Arial"/>
              </a:rPr>
              <a:pPr algn="ctr"/>
              <a:t>20</a:t>
            </a:fld>
            <a:endParaRPr lang="ar-SA" sz="4000" b="1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19</xdr:col>
      <xdr:colOff>247650</xdr:colOff>
      <xdr:row>21</xdr:row>
      <xdr:rowOff>104775</xdr:rowOff>
    </xdr:from>
    <xdr:to>
      <xdr:col>24</xdr:col>
      <xdr:colOff>409575</xdr:colOff>
      <xdr:row>27</xdr:row>
      <xdr:rowOff>104775</xdr:rowOff>
    </xdr:to>
    <xdr:grpSp>
      <xdr:nvGrpSpPr>
        <xdr:cNvPr id="21" name="مجموعة 20">
          <a:extLst>
            <a:ext uri="{FF2B5EF4-FFF2-40B4-BE49-F238E27FC236}">
              <a16:creationId xmlns:a16="http://schemas.microsoft.com/office/drawing/2014/main" id="{BCF40870-899C-AEF6-6B77-9D611F4C9D43}"/>
            </a:ext>
          </a:extLst>
        </xdr:cNvPr>
        <xdr:cNvGrpSpPr/>
      </xdr:nvGrpSpPr>
      <xdr:grpSpPr>
        <a:xfrm>
          <a:off x="13277850" y="3905250"/>
          <a:ext cx="3590925" cy="1085850"/>
          <a:chOff x="9039225" y="3286125"/>
          <a:chExt cx="3590925" cy="1085850"/>
        </a:xfrm>
      </xdr:grpSpPr>
      <xdr:sp macro="" textlink="">
        <xdr:nvSpPr>
          <xdr:cNvPr id="14" name="مخطط انسيابي: معالجة متعاقبة 13">
            <a:extLst>
              <a:ext uri="{FF2B5EF4-FFF2-40B4-BE49-F238E27FC236}">
                <a16:creationId xmlns:a16="http://schemas.microsoft.com/office/drawing/2014/main" id="{B091F402-7524-4867-9ACE-D253A6E71CDD}"/>
              </a:ext>
            </a:extLst>
          </xdr:cNvPr>
          <xdr:cNvSpPr/>
        </xdr:nvSpPr>
        <xdr:spPr>
          <a:xfrm>
            <a:off x="9039225" y="3286125"/>
            <a:ext cx="3590925" cy="1085850"/>
          </a:xfrm>
          <a:prstGeom prst="flowChartAlternateProcess">
            <a:avLst/>
          </a:prstGeom>
          <a:solidFill>
            <a:schemeClr val="accent3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1" anchor="t"/>
          <a:lstStyle/>
          <a:p>
            <a:pPr algn="ctr"/>
            <a:r>
              <a:rPr lang="en-US" sz="2000" b="1">
                <a:solidFill>
                  <a:sysClr val="windowText" lastClr="000000"/>
                </a:solidFill>
              </a:rPr>
              <a:t>Target Compliance</a:t>
            </a:r>
            <a:endParaRPr lang="ar-SA" sz="2000" b="1">
              <a:solidFill>
                <a:sysClr val="windowText" lastClr="000000"/>
              </a:solidFill>
            </a:endParaRPr>
          </a:p>
        </xdr:txBody>
      </xdr:sp>
      <xdr:sp macro="" textlink="G4">
        <xdr:nvSpPr>
          <xdr:cNvPr id="15" name="مربع نص 14">
            <a:extLst>
              <a:ext uri="{FF2B5EF4-FFF2-40B4-BE49-F238E27FC236}">
                <a16:creationId xmlns:a16="http://schemas.microsoft.com/office/drawing/2014/main" id="{CF5E42F3-59A9-4332-A231-8EA56F341E86}"/>
              </a:ext>
            </a:extLst>
          </xdr:cNvPr>
          <xdr:cNvSpPr txBox="1"/>
        </xdr:nvSpPr>
        <xdr:spPr>
          <a:xfrm>
            <a:off x="9886951" y="3638550"/>
            <a:ext cx="1943100" cy="666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/>
            <a:r>
              <a:rPr lang="en-US" sz="2000" b="1" i="0" u="none" strike="noStrike">
                <a:solidFill>
                  <a:srgbClr val="000000"/>
                </a:solidFill>
                <a:latin typeface="Arial"/>
                <a:cs typeface="Arial"/>
              </a:rPr>
              <a:t>95%</a:t>
            </a:r>
            <a:fld id="{4D686C4E-3594-4698-A4CD-D032FEEFE0E6}" type="TxLink">
              <a:rPr lang="en-US" sz="2000" b="1" i="0" u="none" strike="noStrike">
                <a:solidFill>
                  <a:srgbClr val="000000"/>
                </a:solidFill>
                <a:latin typeface="Arial"/>
                <a:cs typeface="Arial"/>
              </a:rPr>
              <a:pPr algn="ctr"/>
              <a:t> </a:t>
            </a:fld>
            <a:endParaRPr lang="en-US" sz="4000" b="1" i="0" u="none" strike="noStrike">
              <a:solidFill>
                <a:schemeClr val="accent6">
                  <a:lumMod val="75000"/>
                </a:schemeClr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6</xdr:col>
      <xdr:colOff>609599</xdr:colOff>
      <xdr:row>1</xdr:row>
      <xdr:rowOff>95250</xdr:rowOff>
    </xdr:from>
    <xdr:to>
      <xdr:col>20</xdr:col>
      <xdr:colOff>47624</xdr:colOff>
      <xdr:row>7</xdr:row>
      <xdr:rowOff>9526</xdr:rowOff>
    </xdr:to>
    <xdr:sp macro="" textlink="">
      <xdr:nvSpPr>
        <xdr:cNvPr id="18" name="مربع نص 17">
          <a:extLst>
            <a:ext uri="{FF2B5EF4-FFF2-40B4-BE49-F238E27FC236}">
              <a16:creationId xmlns:a16="http://schemas.microsoft.com/office/drawing/2014/main" id="{7E6B99BC-8ABD-B5EB-DCC7-5EAF596D8730}"/>
            </a:ext>
          </a:extLst>
        </xdr:cNvPr>
        <xdr:cNvSpPr txBox="1"/>
      </xdr:nvSpPr>
      <xdr:spPr>
        <a:xfrm>
          <a:off x="4724399" y="276225"/>
          <a:ext cx="9039225" cy="1000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/>
          <a:r>
            <a:rPr lang="en-US" sz="3600" b="1">
              <a:solidFill>
                <a:schemeClr val="bg1">
                  <a:lumMod val="85000"/>
                </a:schemeClr>
              </a:solidFill>
            </a:rPr>
            <a:t>HR Documentation Compliance Dashboard </a:t>
          </a:r>
          <a:r>
            <a:rPr lang="ar-SA" sz="3200" b="1">
              <a:solidFill>
                <a:schemeClr val="bg1">
                  <a:lumMod val="85000"/>
                </a:schemeClr>
              </a:solidFill>
              <a:effectLst/>
              <a:latin typeface="Corbel" panose="020B0503020204020204" pitchFamily="34" charset="0"/>
              <a:ea typeface="+mn-ea"/>
              <a:cs typeface="+mn-cs"/>
            </a:rPr>
            <a:t>🚀</a:t>
          </a:r>
          <a:endParaRPr lang="ar-SA" sz="3600" b="1">
            <a:solidFill>
              <a:schemeClr val="bg1">
                <a:lumMod val="85000"/>
              </a:schemeClr>
            </a:solidFill>
            <a:latin typeface="Corbel" panose="020B0503020204020204" pitchFamily="34" charset="0"/>
          </a:endParaRPr>
        </a:p>
      </xdr:txBody>
    </xdr:sp>
    <xdr:clientData/>
  </xdr:twoCellAnchor>
  <xdr:twoCellAnchor>
    <xdr:from>
      <xdr:col>1</xdr:col>
      <xdr:colOff>485775</xdr:colOff>
      <xdr:row>9</xdr:row>
      <xdr:rowOff>171449</xdr:rowOff>
    </xdr:from>
    <xdr:to>
      <xdr:col>12</xdr:col>
      <xdr:colOff>321537</xdr:colOff>
      <xdr:row>36</xdr:row>
      <xdr:rowOff>95249</xdr:rowOff>
    </xdr:to>
    <xdr:graphicFrame macro="">
      <xdr:nvGraphicFramePr>
        <xdr:cNvPr id="19" name="مخطط 18">
          <a:extLst>
            <a:ext uri="{FF2B5EF4-FFF2-40B4-BE49-F238E27FC236}">
              <a16:creationId xmlns:a16="http://schemas.microsoft.com/office/drawing/2014/main" id="{359BA5E0-CA15-4F72-BCA7-B870EDE609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438150</xdr:colOff>
      <xdr:row>14</xdr:row>
      <xdr:rowOff>57150</xdr:rowOff>
    </xdr:from>
    <xdr:to>
      <xdr:col>18</xdr:col>
      <xdr:colOff>600075</xdr:colOff>
      <xdr:row>20</xdr:row>
      <xdr:rowOff>57150</xdr:rowOff>
    </xdr:to>
    <xdr:sp macro="" textlink="">
      <xdr:nvSpPr>
        <xdr:cNvPr id="26" name="مخطط انسيابي: معالجة متعاقبة 25">
          <a:extLst>
            <a:ext uri="{FF2B5EF4-FFF2-40B4-BE49-F238E27FC236}">
              <a16:creationId xmlns:a16="http://schemas.microsoft.com/office/drawing/2014/main" id="{8FD98706-9BEC-C13D-2E11-0ACEC37110E2}"/>
            </a:ext>
          </a:extLst>
        </xdr:cNvPr>
        <xdr:cNvSpPr/>
      </xdr:nvSpPr>
      <xdr:spPr>
        <a:xfrm>
          <a:off x="9353550" y="2590800"/>
          <a:ext cx="3590925" cy="1085850"/>
        </a:xfrm>
        <a:prstGeom prst="flowChartAlternateProcess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0"/>
          <a:r>
            <a:rPr lang="en-US" sz="20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Number of employees</a:t>
          </a:r>
        </a:p>
      </xdr:txBody>
    </xdr:sp>
    <xdr:clientData/>
  </xdr:twoCellAnchor>
  <xdr:twoCellAnchor>
    <xdr:from>
      <xdr:col>14</xdr:col>
      <xdr:colOff>628651</xdr:colOff>
      <xdr:row>16</xdr:row>
      <xdr:rowOff>76200</xdr:rowOff>
    </xdr:from>
    <xdr:to>
      <xdr:col>17</xdr:col>
      <xdr:colOff>514351</xdr:colOff>
      <xdr:row>20</xdr:row>
      <xdr:rowOff>19050</xdr:rowOff>
    </xdr:to>
    <xdr:sp macro="" textlink="E4">
      <xdr:nvSpPr>
        <xdr:cNvPr id="27" name="مربع نص 26">
          <a:extLst>
            <a:ext uri="{FF2B5EF4-FFF2-40B4-BE49-F238E27FC236}">
              <a16:creationId xmlns:a16="http://schemas.microsoft.com/office/drawing/2014/main" id="{B2829FFD-3F16-678E-3426-DFB0F963A729}"/>
            </a:ext>
          </a:extLst>
        </xdr:cNvPr>
        <xdr:cNvSpPr txBox="1"/>
      </xdr:nvSpPr>
      <xdr:spPr>
        <a:xfrm>
          <a:off x="10229851" y="2971800"/>
          <a:ext cx="1943100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/>
          <a:fld id="{289AE981-B493-44B4-AF9D-9C9C2A05E2EA}" type="TxLink">
            <a:rPr lang="en-US" sz="2400" b="1" i="0" u="none" strike="noStrike">
              <a:solidFill>
                <a:schemeClr val="tx1"/>
              </a:solidFill>
              <a:latin typeface="Arial"/>
              <a:cs typeface="Arial"/>
            </a:rPr>
            <a:pPr algn="ctr"/>
            <a:t>31</a:t>
          </a:fld>
          <a:endParaRPr lang="ar-SA" sz="44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80B8E-4F8B-4703-9FD1-4BA4A83D0638}">
  <dimension ref="A1:K32"/>
  <sheetViews>
    <sheetView workbookViewId="0">
      <selection activeCell="X24" sqref="X24"/>
    </sheetView>
  </sheetViews>
  <sheetFormatPr defaultRowHeight="14.25" x14ac:dyDescent="0.2"/>
  <cols>
    <col min="1" max="1" width="11.25" style="2" bestFit="1" customWidth="1"/>
    <col min="2" max="2" width="17.25" style="2" bestFit="1" customWidth="1"/>
    <col min="3" max="3" width="15.75" style="2" bestFit="1" customWidth="1"/>
    <col min="4" max="4" width="14.125" style="2" bestFit="1" customWidth="1"/>
    <col min="5" max="5" width="9" style="2"/>
    <col min="6" max="6" width="15.625" style="2" bestFit="1" customWidth="1"/>
    <col min="7" max="7" width="14.875" style="2" bestFit="1" customWidth="1"/>
    <col min="8" max="8" width="18.25" style="2" bestFit="1" customWidth="1"/>
    <col min="9" max="9" width="12.125" style="2" bestFit="1" customWidth="1"/>
    <col min="10" max="10" width="12.75" style="1" bestFit="1" customWidth="1"/>
    <col min="11" max="11" width="14.875" bestFit="1" customWidth="1"/>
  </cols>
  <sheetData>
    <row r="1" spans="1:1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68</v>
      </c>
      <c r="K1" s="3" t="s">
        <v>69</v>
      </c>
    </row>
    <row r="2" spans="1:11" x14ac:dyDescent="0.2">
      <c r="A2" s="3" t="s">
        <v>37</v>
      </c>
      <c r="B2" s="4" t="s">
        <v>83</v>
      </c>
      <c r="C2" s="3" t="s">
        <v>11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7">
        <f>COUNTIF(D2:I2,"Yes")/COUNTA(D2:I2)</f>
        <v>1</v>
      </c>
      <c r="K2" s="6" t="str">
        <f t="shared" ref="K2:K31" si="0">IF(J2&lt;0.9,"Needs Review ⚠","Compliant ✔")</f>
        <v>Compliant ✔</v>
      </c>
    </row>
    <row r="3" spans="1:11" x14ac:dyDescent="0.2">
      <c r="A3" s="3" t="s">
        <v>38</v>
      </c>
      <c r="B3" s="3" t="s">
        <v>82</v>
      </c>
      <c r="C3" s="3" t="s">
        <v>10</v>
      </c>
      <c r="D3" s="3" t="s">
        <v>9</v>
      </c>
      <c r="E3" s="3" t="s">
        <v>9</v>
      </c>
      <c r="F3" s="3" t="s">
        <v>9</v>
      </c>
      <c r="G3" s="3" t="s">
        <v>9</v>
      </c>
      <c r="H3" s="3" t="s">
        <v>9</v>
      </c>
      <c r="I3" s="3" t="s">
        <v>9</v>
      </c>
      <c r="J3" s="7">
        <f t="shared" ref="J3:J32" si="1">COUNTIF(D3:I3,"Yes")/COUNTA(D3:I3)</f>
        <v>1</v>
      </c>
      <c r="K3" s="6" t="str">
        <f t="shared" si="0"/>
        <v>Compliant ✔</v>
      </c>
    </row>
    <row r="4" spans="1:11" x14ac:dyDescent="0.2">
      <c r="A4" s="3" t="s">
        <v>39</v>
      </c>
      <c r="B4" s="3" t="s">
        <v>81</v>
      </c>
      <c r="C4" s="3" t="s">
        <v>12</v>
      </c>
      <c r="D4" s="3" t="s">
        <v>9</v>
      </c>
      <c r="E4" s="3" t="s">
        <v>9</v>
      </c>
      <c r="F4" s="3" t="s">
        <v>9</v>
      </c>
      <c r="G4" s="3" t="s">
        <v>67</v>
      </c>
      <c r="H4" s="3" t="s">
        <v>67</v>
      </c>
      <c r="I4" s="3" t="s">
        <v>67</v>
      </c>
      <c r="J4" s="7">
        <f t="shared" si="1"/>
        <v>0.5</v>
      </c>
      <c r="K4" s="6" t="str">
        <f t="shared" si="0"/>
        <v>Needs Review ⚠</v>
      </c>
    </row>
    <row r="5" spans="1:11" x14ac:dyDescent="0.2">
      <c r="A5" s="3" t="s">
        <v>40</v>
      </c>
      <c r="B5" s="3" t="s">
        <v>80</v>
      </c>
      <c r="C5" s="3" t="s">
        <v>13</v>
      </c>
      <c r="D5" s="3" t="s">
        <v>9</v>
      </c>
      <c r="E5" s="3" t="s">
        <v>9</v>
      </c>
      <c r="F5" s="3" t="s">
        <v>9</v>
      </c>
      <c r="G5" s="3" t="s">
        <v>9</v>
      </c>
      <c r="H5" s="3" t="s">
        <v>9</v>
      </c>
      <c r="I5" s="3" t="s">
        <v>9</v>
      </c>
      <c r="J5" s="7">
        <f t="shared" si="1"/>
        <v>1</v>
      </c>
      <c r="K5" s="6" t="str">
        <f t="shared" si="0"/>
        <v>Compliant ✔</v>
      </c>
    </row>
    <row r="6" spans="1:11" x14ac:dyDescent="0.2">
      <c r="A6" s="3" t="s">
        <v>41</v>
      </c>
      <c r="B6" s="3" t="s">
        <v>79</v>
      </c>
      <c r="C6" s="3" t="s">
        <v>14</v>
      </c>
      <c r="D6" s="3" t="s">
        <v>9</v>
      </c>
      <c r="E6" s="3" t="s">
        <v>9</v>
      </c>
      <c r="F6" s="3" t="s">
        <v>9</v>
      </c>
      <c r="G6" s="3" t="s">
        <v>9</v>
      </c>
      <c r="H6" s="3" t="s">
        <v>67</v>
      </c>
      <c r="I6" s="3" t="s">
        <v>67</v>
      </c>
      <c r="J6" s="7">
        <f t="shared" si="1"/>
        <v>0.66666666666666663</v>
      </c>
      <c r="K6" s="6" t="str">
        <f t="shared" si="0"/>
        <v>Needs Review ⚠</v>
      </c>
    </row>
    <row r="7" spans="1:11" x14ac:dyDescent="0.2">
      <c r="A7" s="3" t="s">
        <v>42</v>
      </c>
      <c r="B7" s="3" t="s">
        <v>78</v>
      </c>
      <c r="C7" s="3" t="s">
        <v>11</v>
      </c>
      <c r="D7" s="3" t="s">
        <v>9</v>
      </c>
      <c r="E7" s="3" t="s">
        <v>67</v>
      </c>
      <c r="F7" s="3" t="s">
        <v>67</v>
      </c>
      <c r="G7" s="3" t="s">
        <v>67</v>
      </c>
      <c r="H7" s="3" t="s">
        <v>67</v>
      </c>
      <c r="I7" s="3" t="s">
        <v>67</v>
      </c>
      <c r="J7" s="7">
        <f t="shared" si="1"/>
        <v>0.16666666666666666</v>
      </c>
      <c r="K7" s="6" t="str">
        <f t="shared" si="0"/>
        <v>Needs Review ⚠</v>
      </c>
    </row>
    <row r="8" spans="1:11" x14ac:dyDescent="0.2">
      <c r="A8" s="3" t="s">
        <v>43</v>
      </c>
      <c r="B8" s="3" t="s">
        <v>77</v>
      </c>
      <c r="C8" s="3" t="s">
        <v>12</v>
      </c>
      <c r="D8" s="3" t="s">
        <v>9</v>
      </c>
      <c r="E8" s="3" t="s">
        <v>9</v>
      </c>
      <c r="F8" s="3" t="s">
        <v>9</v>
      </c>
      <c r="G8" s="3" t="s">
        <v>9</v>
      </c>
      <c r="H8" s="3" t="s">
        <v>9</v>
      </c>
      <c r="I8" s="3" t="s">
        <v>9</v>
      </c>
      <c r="J8" s="7">
        <f t="shared" si="1"/>
        <v>1</v>
      </c>
      <c r="K8" s="6" t="str">
        <f t="shared" si="0"/>
        <v>Compliant ✔</v>
      </c>
    </row>
    <row r="9" spans="1:11" x14ac:dyDescent="0.2">
      <c r="A9" s="3" t="s">
        <v>44</v>
      </c>
      <c r="B9" s="3" t="s">
        <v>76</v>
      </c>
      <c r="C9" s="3" t="s">
        <v>10</v>
      </c>
      <c r="D9" s="3" t="s">
        <v>9</v>
      </c>
      <c r="E9" s="3" t="s">
        <v>9</v>
      </c>
      <c r="F9" s="3" t="s">
        <v>9</v>
      </c>
      <c r="G9" s="3" t="s">
        <v>9</v>
      </c>
      <c r="H9" s="3" t="s">
        <v>9</v>
      </c>
      <c r="I9" s="3" t="s">
        <v>9</v>
      </c>
      <c r="J9" s="7">
        <f t="shared" si="1"/>
        <v>1</v>
      </c>
      <c r="K9" s="6" t="str">
        <f t="shared" si="0"/>
        <v>Compliant ✔</v>
      </c>
    </row>
    <row r="10" spans="1:11" x14ac:dyDescent="0.2">
      <c r="A10" s="3" t="s">
        <v>45</v>
      </c>
      <c r="B10" s="3" t="s">
        <v>75</v>
      </c>
      <c r="C10" s="3" t="s">
        <v>14</v>
      </c>
      <c r="D10" s="3" t="s">
        <v>9</v>
      </c>
      <c r="E10" s="3" t="s">
        <v>9</v>
      </c>
      <c r="F10" s="3" t="s">
        <v>9</v>
      </c>
      <c r="G10" s="3" t="s">
        <v>9</v>
      </c>
      <c r="H10" s="3" t="s">
        <v>67</v>
      </c>
      <c r="I10" s="3" t="s">
        <v>67</v>
      </c>
      <c r="J10" s="7">
        <f t="shared" si="1"/>
        <v>0.66666666666666663</v>
      </c>
      <c r="K10" s="6" t="str">
        <f t="shared" si="0"/>
        <v>Needs Review ⚠</v>
      </c>
    </row>
    <row r="11" spans="1:11" x14ac:dyDescent="0.2">
      <c r="A11" s="3" t="s">
        <v>46</v>
      </c>
      <c r="B11" s="3" t="s">
        <v>74</v>
      </c>
      <c r="C11" s="5" t="s">
        <v>13</v>
      </c>
      <c r="D11" s="3" t="s">
        <v>67</v>
      </c>
      <c r="E11" s="3" t="s">
        <v>9</v>
      </c>
      <c r="F11" s="3" t="s">
        <v>9</v>
      </c>
      <c r="G11" s="3" t="s">
        <v>9</v>
      </c>
      <c r="H11" s="3" t="s">
        <v>67</v>
      </c>
      <c r="I11" s="3" t="s">
        <v>67</v>
      </c>
      <c r="J11" s="7">
        <f t="shared" si="1"/>
        <v>0.5</v>
      </c>
      <c r="K11" s="6" t="str">
        <f t="shared" si="0"/>
        <v>Needs Review ⚠</v>
      </c>
    </row>
    <row r="12" spans="1:11" x14ac:dyDescent="0.2">
      <c r="A12" s="3" t="s">
        <v>47</v>
      </c>
      <c r="B12" s="6" t="s">
        <v>15</v>
      </c>
      <c r="C12" s="5" t="s">
        <v>11</v>
      </c>
      <c r="D12" s="3" t="s">
        <v>9</v>
      </c>
      <c r="E12" s="3" t="s">
        <v>9</v>
      </c>
      <c r="F12" s="3" t="s">
        <v>9</v>
      </c>
      <c r="G12" s="3" t="s">
        <v>9</v>
      </c>
      <c r="H12" s="3" t="s">
        <v>9</v>
      </c>
      <c r="I12" s="3" t="s">
        <v>9</v>
      </c>
      <c r="J12" s="7">
        <f t="shared" si="1"/>
        <v>1</v>
      </c>
      <c r="K12" s="6" t="str">
        <f t="shared" si="0"/>
        <v>Compliant ✔</v>
      </c>
    </row>
    <row r="13" spans="1:11" x14ac:dyDescent="0.2">
      <c r="A13" s="3" t="s">
        <v>48</v>
      </c>
      <c r="B13" s="6" t="s">
        <v>16</v>
      </c>
      <c r="C13" s="6" t="s">
        <v>12</v>
      </c>
      <c r="D13" s="3" t="s">
        <v>9</v>
      </c>
      <c r="E13" s="3" t="s">
        <v>9</v>
      </c>
      <c r="F13" s="3" t="s">
        <v>9</v>
      </c>
      <c r="G13" s="3" t="s">
        <v>9</v>
      </c>
      <c r="H13" s="3" t="s">
        <v>9</v>
      </c>
      <c r="I13" s="3" t="s">
        <v>9</v>
      </c>
      <c r="J13" s="7">
        <f t="shared" si="1"/>
        <v>1</v>
      </c>
      <c r="K13" s="6" t="str">
        <f t="shared" si="0"/>
        <v>Compliant ✔</v>
      </c>
    </row>
    <row r="14" spans="1:11" x14ac:dyDescent="0.2">
      <c r="A14" s="3" t="s">
        <v>49</v>
      </c>
      <c r="B14" s="6" t="s">
        <v>17</v>
      </c>
      <c r="C14" s="6" t="s">
        <v>18</v>
      </c>
      <c r="D14" s="3" t="s">
        <v>9</v>
      </c>
      <c r="E14" s="3" t="s">
        <v>67</v>
      </c>
      <c r="F14" s="3" t="s">
        <v>9</v>
      </c>
      <c r="G14" s="3" t="s">
        <v>9</v>
      </c>
      <c r="H14" s="3" t="s">
        <v>67</v>
      </c>
      <c r="I14" s="3" t="s">
        <v>67</v>
      </c>
      <c r="J14" s="7">
        <f t="shared" si="1"/>
        <v>0.5</v>
      </c>
      <c r="K14" s="6" t="str">
        <f t="shared" si="0"/>
        <v>Needs Review ⚠</v>
      </c>
    </row>
    <row r="15" spans="1:11" x14ac:dyDescent="0.2">
      <c r="A15" s="3" t="s">
        <v>50</v>
      </c>
      <c r="B15" s="6" t="s">
        <v>19</v>
      </c>
      <c r="C15" s="6" t="s">
        <v>10</v>
      </c>
      <c r="D15" s="3" t="s">
        <v>9</v>
      </c>
      <c r="E15" s="3" t="s">
        <v>9</v>
      </c>
      <c r="F15" s="3" t="s">
        <v>67</v>
      </c>
      <c r="G15" s="3" t="s">
        <v>9</v>
      </c>
      <c r="H15" s="3" t="s">
        <v>67</v>
      </c>
      <c r="I15" s="3" t="s">
        <v>67</v>
      </c>
      <c r="J15" s="7">
        <f t="shared" si="1"/>
        <v>0.5</v>
      </c>
      <c r="K15" s="6" t="str">
        <f t="shared" si="0"/>
        <v>Needs Review ⚠</v>
      </c>
    </row>
    <row r="16" spans="1:11" x14ac:dyDescent="0.2">
      <c r="A16" s="3" t="s">
        <v>51</v>
      </c>
      <c r="B16" s="6" t="s">
        <v>20</v>
      </c>
      <c r="C16" s="6" t="s">
        <v>14</v>
      </c>
      <c r="D16" s="3" t="s">
        <v>9</v>
      </c>
      <c r="E16" s="3" t="s">
        <v>9</v>
      </c>
      <c r="F16" s="3" t="s">
        <v>9</v>
      </c>
      <c r="G16" s="3" t="s">
        <v>9</v>
      </c>
      <c r="H16" s="3" t="s">
        <v>67</v>
      </c>
      <c r="I16" s="3" t="s">
        <v>67</v>
      </c>
      <c r="J16" s="7">
        <f t="shared" si="1"/>
        <v>0.66666666666666663</v>
      </c>
      <c r="K16" s="6" t="str">
        <f t="shared" si="0"/>
        <v>Needs Review ⚠</v>
      </c>
    </row>
    <row r="17" spans="1:11" x14ac:dyDescent="0.2">
      <c r="A17" s="3" t="s">
        <v>52</v>
      </c>
      <c r="B17" s="6" t="s">
        <v>21</v>
      </c>
      <c r="C17" s="6" t="s">
        <v>13</v>
      </c>
      <c r="D17" s="3" t="s">
        <v>67</v>
      </c>
      <c r="E17" s="3" t="s">
        <v>9</v>
      </c>
      <c r="F17" s="3" t="s">
        <v>9</v>
      </c>
      <c r="G17" s="3" t="s">
        <v>9</v>
      </c>
      <c r="H17" s="3" t="s">
        <v>9</v>
      </c>
      <c r="I17" s="3" t="s">
        <v>67</v>
      </c>
      <c r="J17" s="7">
        <f t="shared" si="1"/>
        <v>0.66666666666666663</v>
      </c>
      <c r="K17" s="6" t="str">
        <f t="shared" si="0"/>
        <v>Needs Review ⚠</v>
      </c>
    </row>
    <row r="18" spans="1:11" x14ac:dyDescent="0.2">
      <c r="A18" s="3" t="s">
        <v>53</v>
      </c>
      <c r="B18" s="6" t="s">
        <v>22</v>
      </c>
      <c r="C18" s="6" t="s">
        <v>23</v>
      </c>
      <c r="D18" s="3" t="s">
        <v>9</v>
      </c>
      <c r="E18" s="3" t="s">
        <v>9</v>
      </c>
      <c r="F18" s="3" t="s">
        <v>9</v>
      </c>
      <c r="G18" s="3" t="s">
        <v>9</v>
      </c>
      <c r="H18" s="3" t="s">
        <v>9</v>
      </c>
      <c r="I18" s="3" t="s">
        <v>9</v>
      </c>
      <c r="J18" s="7">
        <f t="shared" si="1"/>
        <v>1</v>
      </c>
      <c r="K18" s="6" t="str">
        <f t="shared" si="0"/>
        <v>Compliant ✔</v>
      </c>
    </row>
    <row r="19" spans="1:11" x14ac:dyDescent="0.2">
      <c r="A19" s="3" t="s">
        <v>54</v>
      </c>
      <c r="B19" s="6" t="s">
        <v>24</v>
      </c>
      <c r="C19" s="6" t="s">
        <v>10</v>
      </c>
      <c r="D19" s="3" t="s">
        <v>9</v>
      </c>
      <c r="E19" s="3" t="s">
        <v>9</v>
      </c>
      <c r="F19" s="3" t="s">
        <v>9</v>
      </c>
      <c r="G19" s="3" t="s">
        <v>9</v>
      </c>
      <c r="H19" s="3" t="s">
        <v>9</v>
      </c>
      <c r="I19" s="3" t="s">
        <v>9</v>
      </c>
      <c r="J19" s="7">
        <f t="shared" si="1"/>
        <v>1</v>
      </c>
      <c r="K19" s="6" t="str">
        <f t="shared" si="0"/>
        <v>Compliant ✔</v>
      </c>
    </row>
    <row r="20" spans="1:11" x14ac:dyDescent="0.2">
      <c r="A20" s="3" t="s">
        <v>55</v>
      </c>
      <c r="B20" s="6" t="s">
        <v>25</v>
      </c>
      <c r="C20" s="6" t="s">
        <v>11</v>
      </c>
      <c r="D20" s="3" t="s">
        <v>9</v>
      </c>
      <c r="E20" s="3" t="s">
        <v>9</v>
      </c>
      <c r="F20" s="3" t="s">
        <v>9</v>
      </c>
      <c r="G20" s="3" t="s">
        <v>9</v>
      </c>
      <c r="H20" s="3" t="s">
        <v>67</v>
      </c>
      <c r="I20" s="3" t="s">
        <v>67</v>
      </c>
      <c r="J20" s="7">
        <f t="shared" si="1"/>
        <v>0.66666666666666663</v>
      </c>
      <c r="K20" s="6" t="str">
        <f t="shared" si="0"/>
        <v>Needs Review ⚠</v>
      </c>
    </row>
    <row r="21" spans="1:11" x14ac:dyDescent="0.2">
      <c r="A21" s="3" t="s">
        <v>56</v>
      </c>
      <c r="B21" s="6" t="s">
        <v>26</v>
      </c>
      <c r="C21" s="6" t="s">
        <v>14</v>
      </c>
      <c r="D21" s="3" t="s">
        <v>9</v>
      </c>
      <c r="E21" s="3" t="s">
        <v>9</v>
      </c>
      <c r="F21" s="3" t="s">
        <v>67</v>
      </c>
      <c r="G21" s="3" t="s">
        <v>9</v>
      </c>
      <c r="H21" s="3" t="s">
        <v>67</v>
      </c>
      <c r="I21" s="3" t="s">
        <v>67</v>
      </c>
      <c r="J21" s="7">
        <f t="shared" si="1"/>
        <v>0.5</v>
      </c>
      <c r="K21" s="6" t="str">
        <f t="shared" si="0"/>
        <v>Needs Review ⚠</v>
      </c>
    </row>
    <row r="22" spans="1:11" x14ac:dyDescent="0.2">
      <c r="A22" s="3" t="s">
        <v>57</v>
      </c>
      <c r="B22" s="6" t="s">
        <v>27</v>
      </c>
      <c r="C22" s="6" t="s">
        <v>13</v>
      </c>
      <c r="D22" s="3" t="s">
        <v>9</v>
      </c>
      <c r="E22" s="3" t="s">
        <v>67</v>
      </c>
      <c r="F22" s="3" t="s">
        <v>67</v>
      </c>
      <c r="G22" s="3" t="s">
        <v>9</v>
      </c>
      <c r="H22" s="3" t="s">
        <v>67</v>
      </c>
      <c r="I22" s="3" t="s">
        <v>67</v>
      </c>
      <c r="J22" s="7">
        <f t="shared" si="1"/>
        <v>0.33333333333333331</v>
      </c>
      <c r="K22" s="6" t="str">
        <f t="shared" si="0"/>
        <v>Needs Review ⚠</v>
      </c>
    </row>
    <row r="23" spans="1:11" x14ac:dyDescent="0.2">
      <c r="A23" s="3" t="s">
        <v>58</v>
      </c>
      <c r="B23" s="6" t="s">
        <v>28</v>
      </c>
      <c r="C23" s="6" t="s">
        <v>18</v>
      </c>
      <c r="D23" s="3" t="s">
        <v>9</v>
      </c>
      <c r="E23" s="3" t="s">
        <v>9</v>
      </c>
      <c r="F23" s="3" t="s">
        <v>67</v>
      </c>
      <c r="G23" s="3" t="s">
        <v>9</v>
      </c>
      <c r="H23" s="3" t="s">
        <v>67</v>
      </c>
      <c r="I23" s="3" t="s">
        <v>67</v>
      </c>
      <c r="J23" s="7">
        <f t="shared" si="1"/>
        <v>0.5</v>
      </c>
      <c r="K23" s="6" t="str">
        <f t="shared" si="0"/>
        <v>Needs Review ⚠</v>
      </c>
    </row>
    <row r="24" spans="1:11" x14ac:dyDescent="0.2">
      <c r="A24" s="3" t="s">
        <v>59</v>
      </c>
      <c r="B24" s="6" t="s">
        <v>29</v>
      </c>
      <c r="C24" s="6" t="s">
        <v>12</v>
      </c>
      <c r="D24" s="3" t="s">
        <v>9</v>
      </c>
      <c r="E24" s="3" t="s">
        <v>9</v>
      </c>
      <c r="F24" s="3" t="s">
        <v>9</v>
      </c>
      <c r="G24" s="3" t="s">
        <v>67</v>
      </c>
      <c r="H24" s="3" t="s">
        <v>67</v>
      </c>
      <c r="I24" s="3" t="s">
        <v>67</v>
      </c>
      <c r="J24" s="7">
        <f t="shared" si="1"/>
        <v>0.5</v>
      </c>
      <c r="K24" s="6" t="str">
        <f t="shared" si="0"/>
        <v>Needs Review ⚠</v>
      </c>
    </row>
    <row r="25" spans="1:11" x14ac:dyDescent="0.2">
      <c r="A25" s="3" t="s">
        <v>60</v>
      </c>
      <c r="B25" s="6" t="s">
        <v>30</v>
      </c>
      <c r="C25" s="6" t="s">
        <v>23</v>
      </c>
      <c r="D25" s="3" t="s">
        <v>9</v>
      </c>
      <c r="E25" s="3" t="s">
        <v>9</v>
      </c>
      <c r="F25" s="3" t="s">
        <v>67</v>
      </c>
      <c r="G25" s="3" t="s">
        <v>9</v>
      </c>
      <c r="H25" s="3" t="s">
        <v>67</v>
      </c>
      <c r="I25" s="3" t="s">
        <v>67</v>
      </c>
      <c r="J25" s="7">
        <f t="shared" si="1"/>
        <v>0.5</v>
      </c>
      <c r="K25" s="6" t="str">
        <f t="shared" si="0"/>
        <v>Needs Review ⚠</v>
      </c>
    </row>
    <row r="26" spans="1:11" x14ac:dyDescent="0.2">
      <c r="A26" s="3" t="s">
        <v>61</v>
      </c>
      <c r="B26" s="6" t="s">
        <v>31</v>
      </c>
      <c r="C26" s="6" t="s">
        <v>18</v>
      </c>
      <c r="D26" s="3" t="s">
        <v>9</v>
      </c>
      <c r="E26" s="3" t="s">
        <v>67</v>
      </c>
      <c r="F26" s="3" t="s">
        <v>9</v>
      </c>
      <c r="G26" s="3" t="s">
        <v>67</v>
      </c>
      <c r="H26" s="3" t="s">
        <v>67</v>
      </c>
      <c r="I26" s="3" t="s">
        <v>67</v>
      </c>
      <c r="J26" s="7">
        <f t="shared" si="1"/>
        <v>0.33333333333333331</v>
      </c>
      <c r="K26" s="6" t="str">
        <f t="shared" si="0"/>
        <v>Needs Review ⚠</v>
      </c>
    </row>
    <row r="27" spans="1:11" x14ac:dyDescent="0.2">
      <c r="A27" s="3" t="s">
        <v>62</v>
      </c>
      <c r="B27" s="6" t="s">
        <v>32</v>
      </c>
      <c r="C27" s="6" t="s">
        <v>10</v>
      </c>
      <c r="D27" s="3" t="s">
        <v>67</v>
      </c>
      <c r="E27" s="3" t="s">
        <v>9</v>
      </c>
      <c r="F27" s="3" t="s">
        <v>9</v>
      </c>
      <c r="G27" s="3" t="s">
        <v>9</v>
      </c>
      <c r="H27" s="3" t="s">
        <v>67</v>
      </c>
      <c r="I27" s="3" t="s">
        <v>67</v>
      </c>
      <c r="J27" s="7">
        <f t="shared" si="1"/>
        <v>0.5</v>
      </c>
      <c r="K27" s="6" t="str">
        <f t="shared" si="0"/>
        <v>Needs Review ⚠</v>
      </c>
    </row>
    <row r="28" spans="1:11" x14ac:dyDescent="0.2">
      <c r="A28" s="3" t="s">
        <v>63</v>
      </c>
      <c r="B28" s="6" t="s">
        <v>33</v>
      </c>
      <c r="C28" s="6" t="s">
        <v>11</v>
      </c>
      <c r="D28" s="3" t="s">
        <v>9</v>
      </c>
      <c r="E28" s="3" t="s">
        <v>9</v>
      </c>
      <c r="F28" s="3" t="s">
        <v>9</v>
      </c>
      <c r="G28" s="3" t="s">
        <v>9</v>
      </c>
      <c r="H28" s="3" t="s">
        <v>9</v>
      </c>
      <c r="I28" s="3" t="s">
        <v>9</v>
      </c>
      <c r="J28" s="7">
        <f t="shared" si="1"/>
        <v>1</v>
      </c>
      <c r="K28" s="6" t="str">
        <f t="shared" si="0"/>
        <v>Compliant ✔</v>
      </c>
    </row>
    <row r="29" spans="1:11" x14ac:dyDescent="0.2">
      <c r="A29" s="3" t="s">
        <v>64</v>
      </c>
      <c r="B29" s="6" t="s">
        <v>34</v>
      </c>
      <c r="C29" s="6" t="s">
        <v>14</v>
      </c>
      <c r="D29" s="3" t="s">
        <v>9</v>
      </c>
      <c r="E29" s="3" t="s">
        <v>9</v>
      </c>
      <c r="F29" s="3" t="s">
        <v>9</v>
      </c>
      <c r="G29" s="3" t="s">
        <v>9</v>
      </c>
      <c r="H29" s="3" t="s">
        <v>67</v>
      </c>
      <c r="I29" s="3" t="s">
        <v>67</v>
      </c>
      <c r="J29" s="7">
        <f t="shared" si="1"/>
        <v>0.66666666666666663</v>
      </c>
      <c r="K29" s="6" t="str">
        <f t="shared" si="0"/>
        <v>Needs Review ⚠</v>
      </c>
    </row>
    <row r="30" spans="1:11" x14ac:dyDescent="0.2">
      <c r="A30" s="3" t="s">
        <v>65</v>
      </c>
      <c r="B30" s="6" t="s">
        <v>35</v>
      </c>
      <c r="C30" s="6" t="s">
        <v>11</v>
      </c>
      <c r="D30" s="3" t="s">
        <v>9</v>
      </c>
      <c r="E30" s="3" t="s">
        <v>9</v>
      </c>
      <c r="F30" s="3" t="s">
        <v>9</v>
      </c>
      <c r="G30" s="3" t="s">
        <v>9</v>
      </c>
      <c r="H30" s="3" t="s">
        <v>9</v>
      </c>
      <c r="I30" s="3" t="s">
        <v>9</v>
      </c>
      <c r="J30" s="7">
        <f t="shared" si="1"/>
        <v>1</v>
      </c>
      <c r="K30" s="6" t="str">
        <f t="shared" si="0"/>
        <v>Compliant ✔</v>
      </c>
    </row>
    <row r="31" spans="1:11" x14ac:dyDescent="0.2">
      <c r="A31" s="3" t="s">
        <v>66</v>
      </c>
      <c r="B31" s="6" t="s">
        <v>36</v>
      </c>
      <c r="C31" s="6" t="s">
        <v>13</v>
      </c>
      <c r="D31" s="3" t="s">
        <v>9</v>
      </c>
      <c r="E31" s="3" t="s">
        <v>9</v>
      </c>
      <c r="F31" s="3" t="s">
        <v>9</v>
      </c>
      <c r="G31" s="3" t="s">
        <v>67</v>
      </c>
      <c r="H31" s="3" t="s">
        <v>67</v>
      </c>
      <c r="I31" s="3" t="s">
        <v>67</v>
      </c>
      <c r="J31" s="7">
        <f t="shared" si="1"/>
        <v>0.5</v>
      </c>
      <c r="K31" s="6" t="str">
        <f t="shared" si="0"/>
        <v>Needs Review ⚠</v>
      </c>
    </row>
    <row r="32" spans="1:11" x14ac:dyDescent="0.2">
      <c r="A32" s="3" t="s">
        <v>70</v>
      </c>
      <c r="B32" s="3" t="s">
        <v>71</v>
      </c>
      <c r="C32" s="3" t="s">
        <v>11</v>
      </c>
      <c r="D32" s="3" t="s">
        <v>9</v>
      </c>
      <c r="E32" s="3" t="s">
        <v>9</v>
      </c>
      <c r="F32" s="3" t="s">
        <v>9</v>
      </c>
      <c r="G32" s="3" t="s">
        <v>9</v>
      </c>
      <c r="H32" s="3" t="s">
        <v>67</v>
      </c>
      <c r="I32" s="3" t="s">
        <v>67</v>
      </c>
      <c r="J32" s="7">
        <f t="shared" si="1"/>
        <v>0.66666666666666663</v>
      </c>
      <c r="K32" s="6" t="str">
        <f>IF(J32&lt;0.9,"Needs Review ⚠","Compliant ✔")</f>
        <v>Needs Review ⚠</v>
      </c>
    </row>
  </sheetData>
  <phoneticPr fontId="3" type="noConversion"/>
  <conditionalFormatting sqref="K2:K32">
    <cfRule type="containsText" dxfId="1" priority="1" operator="containsText" text="Needs Review ⚠">
      <formula>NOT(ISERROR(SEARCH("Needs Review ⚠",K2)))</formula>
    </cfRule>
    <cfRule type="containsText" dxfId="0" priority="2" operator="containsText" text="Compliant ✔">
      <formula>NOT(ISERROR(SEARCH("Compliant ✔",K2)))</formula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D33:D36" xr:uid="{EFA0C644-430A-4757-AB2A-BBB1BFC64A98}">
      <mc:AlternateContent xmlns:x12ac="http://schemas.microsoft.com/office/spreadsheetml/2011/1/ac" xmlns:mc="http://schemas.openxmlformats.org/markup-compatibility/2006">
        <mc:Choice Requires="x12ac">
          <x12ac:list>"Yes,No"</x12ac:list>
        </mc:Choice>
        <mc:Fallback>
          <formula1>"Yes,No"</formula1>
        </mc:Fallback>
      </mc:AlternateContent>
    </dataValidation>
    <dataValidation type="list" allowBlank="1" showInputMessage="1" showErrorMessage="1" sqref="D2:I32" xr:uid="{F2853489-701C-4F6D-B2A0-225A744CA737}">
      <formula1>"Yes,No"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ED469-3172-4816-87E7-484CF7D3D65D}">
  <dimension ref="B2:J3"/>
  <sheetViews>
    <sheetView showGridLines="0" workbookViewId="0">
      <selection activeCell="J3" sqref="J3"/>
    </sheetView>
  </sheetViews>
  <sheetFormatPr defaultRowHeight="14.25" x14ac:dyDescent="0.2"/>
  <cols>
    <col min="2" max="2" width="14.125" bestFit="1" customWidth="1"/>
    <col min="3" max="3" width="7" bestFit="1" customWidth="1"/>
    <col min="4" max="4" width="15.625" bestFit="1" customWidth="1"/>
    <col min="5" max="5" width="14.875" bestFit="1" customWidth="1"/>
    <col min="6" max="6" width="18.25" bestFit="1" customWidth="1"/>
    <col min="7" max="7" width="12.125" bestFit="1" customWidth="1"/>
    <col min="8" max="8" width="19.25" bestFit="1" customWidth="1"/>
    <col min="9" max="9" width="21.75" style="2" bestFit="1" customWidth="1"/>
    <col min="10" max="10" width="16.5" bestFit="1" customWidth="1"/>
  </cols>
  <sheetData>
    <row r="2" spans="2:10" x14ac:dyDescent="0.2">
      <c r="B2" s="8" t="s">
        <v>3</v>
      </c>
      <c r="C2" s="8" t="s">
        <v>4</v>
      </c>
      <c r="D2" s="8" t="s">
        <v>5</v>
      </c>
      <c r="E2" s="5" t="s">
        <v>6</v>
      </c>
      <c r="F2" s="8" t="s">
        <v>7</v>
      </c>
      <c r="G2" s="8" t="s">
        <v>8</v>
      </c>
      <c r="H2" s="8" t="s">
        <v>72</v>
      </c>
      <c r="I2" s="3" t="s">
        <v>73</v>
      </c>
      <c r="J2" s="3" t="s">
        <v>84</v>
      </c>
    </row>
    <row r="3" spans="2:10" s="1" customFormat="1" x14ac:dyDescent="0.2">
      <c r="B3" s="9">
        <f>COUNTIF(Employee_Data!D2:D100,"No")</f>
        <v>3</v>
      </c>
      <c r="C3" s="6">
        <f>COUNTIF(Employee_Data!E2:E100,"No")</f>
        <v>4</v>
      </c>
      <c r="D3" s="6">
        <f>COUNTIF(Employee_Data!F2:F100,"No")</f>
        <v>6</v>
      </c>
      <c r="E3" s="5">
        <f>COUNTIF(Employee_Data!G2:G100,"No")</f>
        <v>5</v>
      </c>
      <c r="F3" s="6">
        <f>COUNTIF(Employee_Data!H2:H100,"No")</f>
        <v>19</v>
      </c>
      <c r="G3" s="6">
        <f>COUNTIF(Employee_Data!I2:I100,"No")</f>
        <v>20</v>
      </c>
      <c r="H3" s="10">
        <f>AVERAGE(Employee_Data!J2:J100)</f>
        <v>0.69354838709677424</v>
      </c>
      <c r="I3" s="3" t="str">
        <f>INDEX({"Contract Signed";"ID Valid";"Medical Insurance";"GOSI Registered";"Performance Review";"File Complete"},MATCH(MAX(B3,C3,D3,E3,F3,G3),B3:G3,0))</f>
        <v>File Complete</v>
      </c>
      <c r="J3" s="11">
        <f>COUNTIF(Employee_Data!K2:K100,"Compliant ✔")</f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02BDF-9911-4240-A557-45DF9B3898A7}">
  <dimension ref="C3:G4"/>
  <sheetViews>
    <sheetView showGridLines="0" tabSelected="1" workbookViewId="0">
      <selection activeCell="AD10" sqref="AD10"/>
    </sheetView>
  </sheetViews>
  <sheetFormatPr defaultRowHeight="14.25" x14ac:dyDescent="0.2"/>
  <cols>
    <col min="1" max="16384" width="9" style="12"/>
  </cols>
  <sheetData>
    <row r="3" spans="3:7" x14ac:dyDescent="0.2">
      <c r="G3" s="14">
        <f>Audit_Calculation!J3</f>
        <v>11</v>
      </c>
    </row>
    <row r="4" spans="3:7" x14ac:dyDescent="0.2">
      <c r="C4" s="15">
        <f>Audit_Calculation!H3</f>
        <v>0.69354838709677424</v>
      </c>
      <c r="D4" s="14" t="str">
        <f>Audit_Calculation!I3</f>
        <v>File Complete</v>
      </c>
      <c r="E4" s="14">
        <f>COUNTA(Employee_Data!A2:A100)</f>
        <v>31</v>
      </c>
      <c r="F4" s="14">
        <f>COUNTIF(Employee_Data!K2:K100,"Needs Review ⚠")</f>
        <v>20</v>
      </c>
      <c r="G4" s="1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Employee_Data</vt:lpstr>
      <vt:lpstr>Audit_Calculation</vt:lpstr>
      <vt:lpstr>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Thamer Alshehri</dc:creator>
  <cp:lastModifiedBy>Thamer Alshehri</cp:lastModifiedBy>
  <dcterms:created xsi:type="dcterms:W3CDTF">2026-02-15T07:19:28Z</dcterms:created>
  <dcterms:modified xsi:type="dcterms:W3CDTF">2026-02-15T09:38:30Z</dcterms:modified>
</cp:coreProperties>
</file>